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inance7\PLANNING &amp; PROJECTS\School Budgets\2018-19\Free School Meals Supplementary Grant\"/>
    </mc:Choice>
  </mc:AlternateContent>
  <workbookProtection workbookPassword="BFE8" lockStructure="1"/>
  <bookViews>
    <workbookView xWindow="0" yWindow="0" windowWidth="25200" windowHeight="12435"/>
  </bookViews>
  <sheets>
    <sheet name="Summary" sheetId="4" r:id="rId1"/>
    <sheet name="LA" sheetId="1"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4" l="1"/>
  <c r="B9" i="4"/>
  <c r="D9" i="4"/>
  <c r="N109" i="1" l="1"/>
  <c r="F9" i="4" l="1"/>
  <c r="I9" i="4"/>
  <c r="H9" i="4"/>
  <c r="K9" i="4"/>
  <c r="G9" i="4"/>
  <c r="J9" i="4"/>
  <c r="L9" i="4"/>
  <c r="E9" i="4"/>
</calcChain>
</file>

<file path=xl/sharedStrings.xml><?xml version="1.0" encoding="utf-8"?>
<sst xmlns="http://schemas.openxmlformats.org/spreadsheetml/2006/main" count="756" uniqueCount="247">
  <si>
    <t xml:space="preserve">*New school – schools newly opened in 2018 to 2019 do not receive an allocation because this grant is to support only the increase in free school meal pupils between October 2017 and October 2018, not all free school meal pupils in a school.  </t>
  </si>
  <si>
    <t xml:space="preserve">** Allocations for growing schools (those that are adding year groups) are based on the average FSM numbers per year group as set up in the published Free school meals supplementary grant guidance </t>
  </si>
  <si>
    <t>LA name</t>
  </si>
  <si>
    <t>LAEstab</t>
  </si>
  <si>
    <t>School Name</t>
  </si>
  <si>
    <t>Phase of Education</t>
  </si>
  <si>
    <t>Oct 17 year group count</t>
  </si>
  <si>
    <t>Oct 18 year group count</t>
  </si>
  <si>
    <t>Oct 17  Total FSM number of pupils</t>
  </si>
  <si>
    <t>Oct 18 Total FSM number of pupils</t>
  </si>
  <si>
    <t>Difference in FSM pupils numbers</t>
  </si>
  <si>
    <t>Oct 17 Average per year group for growing schools only</t>
  </si>
  <si>
    <t>Oct 18 Average per year group for growing schools only</t>
  </si>
  <si>
    <t xml:space="preserve">Difference in average per year group for growing schools only </t>
  </si>
  <si>
    <t>Allocations</t>
  </si>
  <si>
    <t>Nottingham</t>
  </si>
  <si>
    <t>Stone Soup Academy</t>
  </si>
  <si>
    <t>Secondary</t>
  </si>
  <si>
    <t/>
  </si>
  <si>
    <t>Hospital and Home Education PRU</t>
  </si>
  <si>
    <t>Not applicable</t>
  </si>
  <si>
    <t>Denewood Academy</t>
  </si>
  <si>
    <t>All through</t>
  </si>
  <si>
    <t>Unity Academy</t>
  </si>
  <si>
    <t>CP Riverside School</t>
  </si>
  <si>
    <t>St Augustine's Catholic Primary and Nursery School, A Voluntary Academy</t>
  </si>
  <si>
    <t>Primary</t>
  </si>
  <si>
    <t>Windmill L.E.A.D. Academy</t>
  </si>
  <si>
    <t>Firbeck Academy</t>
  </si>
  <si>
    <t>Berridge Primary and Nursery School</t>
  </si>
  <si>
    <t>Seely Primary School</t>
  </si>
  <si>
    <t>Highbank Primary and Nursery School</t>
  </si>
  <si>
    <t>Glenbrook Primary and Nursery School</t>
  </si>
  <si>
    <t>Portland Spencer Academy</t>
  </si>
  <si>
    <t>Djanogly Strelley Academy</t>
  </si>
  <si>
    <t>Jubilee L.E.A.D. Academy</t>
  </si>
  <si>
    <t>Rosslyn Park Primary and Nursery School</t>
  </si>
  <si>
    <t>Brocklewood Primary and Nursery School</t>
  </si>
  <si>
    <t>Fernwood Primary School</t>
  </si>
  <si>
    <t>Springfield Academy</t>
  </si>
  <si>
    <t>Victoria Primary School</t>
  </si>
  <si>
    <t>Bluecoat Primary Academy**</t>
  </si>
  <si>
    <t>Ambleside Primary School</t>
  </si>
  <si>
    <t>Djanogly Sherwood Academy</t>
  </si>
  <si>
    <t>Bentinck Primary and Nursery School</t>
  </si>
  <si>
    <t>Cantrell Primary and Nursery School</t>
  </si>
  <si>
    <t>Carrington Primary and Nursery School</t>
  </si>
  <si>
    <t>Dunkirk Primary and Nursery School</t>
  </si>
  <si>
    <t>Edna G. Olds Academy</t>
  </si>
  <si>
    <t>Hogarth Academy</t>
  </si>
  <si>
    <t>Melbury Primary School</t>
  </si>
  <si>
    <t>Middleton Primary and Nursery School</t>
  </si>
  <si>
    <t>Djanogly Northgate Academy</t>
  </si>
  <si>
    <t>Burford Primary and Nursery School</t>
  </si>
  <si>
    <t>Radford Primary School Academy</t>
  </si>
  <si>
    <t>Robert Shaw Primary and Nursery School</t>
  </si>
  <si>
    <t>Heathfield Primary and Nursery School</t>
  </si>
  <si>
    <t>William Booth Primary and Nursery School</t>
  </si>
  <si>
    <t>Edale Rise Primary &amp; Nursery School</t>
  </si>
  <si>
    <t>Southwark Primary School</t>
  </si>
  <si>
    <t>Walter Halls Primary and Early Years School</t>
  </si>
  <si>
    <t>Whitemoor Academy (Primary and Nursery)</t>
  </si>
  <si>
    <t>Southwold Primary School and Early Years' Centre</t>
  </si>
  <si>
    <t>Rise Park Primary and Nursery School</t>
  </si>
  <si>
    <t>Old Basford School</t>
  </si>
  <si>
    <t>Crabtree Farm Primary School</t>
  </si>
  <si>
    <t>Scotholme Primary and Nursery School</t>
  </si>
  <si>
    <t>Welbeck Primary School</t>
  </si>
  <si>
    <t>Mellers Primary School</t>
  </si>
  <si>
    <t>Haydn Primary School</t>
  </si>
  <si>
    <t>Hempshill Hall Primary School</t>
  </si>
  <si>
    <t>Blue Bell Hill Primary and Nursery School</t>
  </si>
  <si>
    <t>Stanstead Nursery and Primary School</t>
  </si>
  <si>
    <t>Glade Hill Primary &amp; Nursery School</t>
  </si>
  <si>
    <t>Claremont Primary and Nursery School</t>
  </si>
  <si>
    <t>Snape Wood Primary and Nursery School</t>
  </si>
  <si>
    <t>Warren Primary Academy</t>
  </si>
  <si>
    <t>The Milford Academy</t>
  </si>
  <si>
    <t>The Glapton Academy</t>
  </si>
  <si>
    <t>Forest Fields Primary and Nursery School</t>
  </si>
  <si>
    <t>Whitegate Primary and Nursery School</t>
  </si>
  <si>
    <t>Huntingdon Academy</t>
  </si>
  <si>
    <t>Bulwell St Mary's Primary and Nursery School</t>
  </si>
  <si>
    <t>Sneinton St Stephen's CofE Primary School</t>
  </si>
  <si>
    <t>South Wilford Endowed CofE Primary School</t>
  </si>
  <si>
    <t>St Mary's Catholic Primary School</t>
  </si>
  <si>
    <t>St Patrick's Catholic Primary and Nursery School</t>
  </si>
  <si>
    <t>St Teresa's Catholic Primary School</t>
  </si>
  <si>
    <t>Our Lady of Perpetual Succour Catholic Primary School</t>
  </si>
  <si>
    <t>Blessed Robert Widmerpool Catholic Primary and Nursery School</t>
  </si>
  <si>
    <t>Our Lady &amp; St Edward Primary &amp; Nursery Catholic Voluntary Academy</t>
  </si>
  <si>
    <t>St Margaret Clitherow Catholic Primary School</t>
  </si>
  <si>
    <t>Dovecote Primary and Nursery School</t>
  </si>
  <si>
    <t>Greenfields Community School</t>
  </si>
  <si>
    <t>Southglade Primary School</t>
  </si>
  <si>
    <t>Westglade Primary School</t>
  </si>
  <si>
    <t>Henry Whipple Primary School</t>
  </si>
  <si>
    <t>Robin Hood Primary School</t>
  </si>
  <si>
    <t>Sycamore Academy</t>
  </si>
  <si>
    <t>St Ann's Well Academy</t>
  </si>
  <si>
    <t>Rufford Primary and Nursery School</t>
  </si>
  <si>
    <t>Nottingham Girls' Academy</t>
  </si>
  <si>
    <t>Bluecoat Beechdale Academy</t>
  </si>
  <si>
    <t>Nottingham University Academy of Science and Technology**</t>
  </si>
  <si>
    <t>The Oakwood Academy</t>
  </si>
  <si>
    <t>Park Vale Academy</t>
  </si>
  <si>
    <t>Bluecoat Wollaton Academy</t>
  </si>
  <si>
    <t>The Bulwell Academy</t>
  </si>
  <si>
    <t>Farnborough Academy</t>
  </si>
  <si>
    <t>Nottingham Free School**</t>
  </si>
  <si>
    <t>Ellis Guilford School</t>
  </si>
  <si>
    <t>Fernwood School</t>
  </si>
  <si>
    <t>The Nottingham Emmanuel School</t>
  </si>
  <si>
    <t>Bluecoat Aspley Academy</t>
  </si>
  <si>
    <t>The Trinity Catholic School A Voluntary Academy</t>
  </si>
  <si>
    <t>Djanogly City Academy</t>
  </si>
  <si>
    <t>Nottingham University Samworth Academy</t>
  </si>
  <si>
    <t>Nottingham Academy</t>
  </si>
  <si>
    <t>Nethergate Academy</t>
  </si>
  <si>
    <t>Special</t>
  </si>
  <si>
    <t>Woodlands Academy</t>
  </si>
  <si>
    <t>Rosehill School</t>
  </si>
  <si>
    <t>Westbury Academy</t>
  </si>
  <si>
    <t>Sutherland House School</t>
  </si>
  <si>
    <t>Oak Field School and Specialist Sports College</t>
  </si>
  <si>
    <t>M:\Finance7\PLANNING &amp; PROJECTS\School Budgets\2018-19\Free School Meals Supplementary Grant\Copy of free_school_meals_supplementary_grant_allocations_2018_to_2019.xlsx</t>
  </si>
  <si>
    <t>Passcode</t>
  </si>
  <si>
    <t>Phase</t>
  </si>
  <si>
    <t>Notes:</t>
  </si>
  <si>
    <t>School Code</t>
  </si>
  <si>
    <t>Free School Meals Supplimentary Funding 2018-2019</t>
  </si>
  <si>
    <t>https://assets.publishing.service.gov.uk/government/uploads/system/uploads/attachment_data/file/731589/FSM_Supplementary_Grant_Guidance.pdf</t>
  </si>
  <si>
    <t>1109aA*ma</t>
  </si>
  <si>
    <t>1111%5hj</t>
  </si>
  <si>
    <t>1112SAc/</t>
  </si>
  <si>
    <t>2003ZgFG</t>
  </si>
  <si>
    <t>2004A4G9</t>
  </si>
  <si>
    <t>2005Vb2Z</t>
  </si>
  <si>
    <t>2006K8b8</t>
  </si>
  <si>
    <t>2007B5&gt;H</t>
  </si>
  <si>
    <t>2008dK%E</t>
  </si>
  <si>
    <t>2009mqy&amp;</t>
  </si>
  <si>
    <t>20104ym9</t>
  </si>
  <si>
    <t>2011zpHr</t>
  </si>
  <si>
    <t>2012QZ#L</t>
  </si>
  <si>
    <t>2013u!Bd</t>
  </si>
  <si>
    <t>2014mAj9</t>
  </si>
  <si>
    <t>2016y9WT</t>
  </si>
  <si>
    <t>2017bKjU</t>
  </si>
  <si>
    <t>2018v$Lg</t>
  </si>
  <si>
    <t>2019N2K2</t>
  </si>
  <si>
    <t>2002ubNR</t>
  </si>
  <si>
    <t>2021p*@r</t>
  </si>
  <si>
    <t>2045a%7K</t>
  </si>
  <si>
    <t>2056&amp;z#7</t>
  </si>
  <si>
    <t>2057JagM</t>
  </si>
  <si>
    <t>2061*=Dv</t>
  </si>
  <si>
    <t>2074k*PX</t>
  </si>
  <si>
    <t>2077BqKQ</t>
  </si>
  <si>
    <t>2079eX&gt;T</t>
  </si>
  <si>
    <t>208046EN</t>
  </si>
  <si>
    <t>20816YMQ</t>
  </si>
  <si>
    <t>2082j6hR</t>
  </si>
  <si>
    <t>20882bEN</t>
  </si>
  <si>
    <t>2090w2wg</t>
  </si>
  <si>
    <t>2095PeXY</t>
  </si>
  <si>
    <t>2097YP)$</t>
  </si>
  <si>
    <t>2099M&gt;44</t>
  </si>
  <si>
    <t>21105p&gt;u</t>
  </si>
  <si>
    <t>2117htPe</t>
  </si>
  <si>
    <t>2118BqDr</t>
  </si>
  <si>
    <t>2128J7Ya</t>
  </si>
  <si>
    <t>21515sf*</t>
  </si>
  <si>
    <t>2152mBgV</t>
  </si>
  <si>
    <t>2153J=#h</t>
  </si>
  <si>
    <t>2155MB&gt;A</t>
  </si>
  <si>
    <t>2157Jgwd</t>
  </si>
  <si>
    <t>2158H?mY</t>
  </si>
  <si>
    <t>2163ZV#U</t>
  </si>
  <si>
    <t>2170t#+k</t>
  </si>
  <si>
    <t>2183D#s&gt;</t>
  </si>
  <si>
    <t>21909YdS</t>
  </si>
  <si>
    <t>2360v3Rm</t>
  </si>
  <si>
    <t>2894TF3X</t>
  </si>
  <si>
    <t>2897GSt3</t>
  </si>
  <si>
    <t>2898jauf</t>
  </si>
  <si>
    <t>2906uauw</t>
  </si>
  <si>
    <t>2907e4Nu</t>
  </si>
  <si>
    <t>29299aP3</t>
  </si>
  <si>
    <t>2935VcP9</t>
  </si>
  <si>
    <t>2939P+FV</t>
  </si>
  <si>
    <t>30004pRA</t>
  </si>
  <si>
    <t>3311CTyA</t>
  </si>
  <si>
    <t>3312vqSr</t>
  </si>
  <si>
    <t>3313V+EY</t>
  </si>
  <si>
    <t>3316N9/!</t>
  </si>
  <si>
    <t>3317g2*m</t>
  </si>
  <si>
    <t>3318Zxjy</t>
  </si>
  <si>
    <t>3319Y:GP</t>
  </si>
  <si>
    <t>3320Q3F8</t>
  </si>
  <si>
    <t>3321#Nq!</t>
  </si>
  <si>
    <t>3323uAnN</t>
  </si>
  <si>
    <t>3324t4Zr</t>
  </si>
  <si>
    <t>3326qLP&gt;</t>
  </si>
  <si>
    <t>33279Cbu</t>
  </si>
  <si>
    <t>3328#Lxm</t>
  </si>
  <si>
    <t>3329yZe4</t>
  </si>
  <si>
    <t>33307Ae&amp;</t>
  </si>
  <si>
    <t>3331Z584</t>
  </si>
  <si>
    <t>3332krCS</t>
  </si>
  <si>
    <t>4000zr4r</t>
  </si>
  <si>
    <t>40033*Gn</t>
  </si>
  <si>
    <t>4004a62Q</t>
  </si>
  <si>
    <t>400656#H</t>
  </si>
  <si>
    <t>4008XQGN</t>
  </si>
  <si>
    <t>40092TfQ</t>
  </si>
  <si>
    <t>69198zks</t>
  </si>
  <si>
    <t>4005JtZS</t>
  </si>
  <si>
    <t>4020ry+Z</t>
  </si>
  <si>
    <t>4026$Hyd</t>
  </si>
  <si>
    <t>4064zN/5</t>
  </si>
  <si>
    <t>44628r23</t>
  </si>
  <si>
    <t>4615SrWz</t>
  </si>
  <si>
    <t>5404kKPB</t>
  </si>
  <si>
    <t>6905Snxa</t>
  </si>
  <si>
    <t>6906XfsR</t>
  </si>
  <si>
    <t>6907S&amp;Ue</t>
  </si>
  <si>
    <t>70268i&gt;D</t>
  </si>
  <si>
    <t>7033LF3V</t>
  </si>
  <si>
    <t>7035cXP%</t>
  </si>
  <si>
    <t>70409ey#</t>
  </si>
  <si>
    <t>7042$wp&lt;</t>
  </si>
  <si>
    <t>Please enter passcode in cell highlighed blue</t>
  </si>
  <si>
    <t>1) This grant is to provide assistance to maintained schools and high needs schools in the form of the free school meals (FSM) supplementary grant for the financial year beginning 1 April 2018.</t>
  </si>
  <si>
    <t xml:space="preserve">2) The FSM supplementary grant provides funding for schools to help them meet the costs of providing extra free school meals, due to the roll out of universal credit, before the lagged funding system catches up. </t>
  </si>
  <si>
    <t xml:space="preserve">3) The LA must pay the funding to schools who were maintained as at 1 January 2019. </t>
  </si>
  <si>
    <t>Eligibility criteria:</t>
  </si>
  <si>
    <r>
      <t xml:space="preserve">    ** Allocations for growing schools</t>
    </r>
    <r>
      <rPr>
        <i/>
        <sz val="10"/>
        <color rgb="FFFF0000"/>
        <rFont val="Calibri"/>
        <family val="2"/>
        <scheme val="minor"/>
      </rPr>
      <t xml:space="preserve"> (those that are adding year groups)</t>
    </r>
    <r>
      <rPr>
        <i/>
        <sz val="10"/>
        <color theme="1"/>
        <rFont val="Calibri"/>
        <family val="2"/>
        <scheme val="minor"/>
      </rPr>
      <t xml:space="preserve"> are based on the average FSM numbers per year group as set up in the published Free school meals supplementary grant guidance </t>
    </r>
  </si>
  <si>
    <t>7) The grant does not have to be spent by maintained schools, PRU's or hospital schools in the financial year beginning 1 April 2018, some or all of the funds may be carried forward to future financial years.</t>
  </si>
  <si>
    <t xml:space="preserve">8) *New school – schools newly opened in 2018 to 2019 do not receive an allocation because this grant is to support only the increase in free school meal pupils between October 2017 and October 2018, not all free school meal pupils in a school.  </t>
  </si>
  <si>
    <t xml:space="preserve">9) The rates and eligibility are set out in the following link:- </t>
  </si>
  <si>
    <t>10) The allocations will be determined by the difference between the number of pupils eligible for free school meals (FSM) in a school as recorded in the October census.</t>
  </si>
  <si>
    <t>11) The exception to point 10) is for schools that are adding year groups. In order to apply the policy fairly, the increases in the number of pupils taking up free schools meals will be estimated.</t>
  </si>
  <si>
    <t>12) Academies will receive their funding direct from the ESFA in March 19.</t>
  </si>
  <si>
    <t>4) The allocations are determined by the difference between the number of pupils eligible for free school meals in a school recorded October 2018 and October 2017 censuses.</t>
  </si>
  <si>
    <t>5) The measured increase in free school eligibility will be paid at a rate of £440 per pupil.</t>
  </si>
  <si>
    <t>6) Maintained schools should ensure they only spend the grant for the purpose of the school or for the benefit of the pupils registered at other maintained schools or 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</si>
</sst>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0_-;\-&quot;£&quot;* #,##0_-;_-&quot;£&quot;* &quot;-&quot;??_-;_-@_-"/>
    <numFmt numFmtId="165" formatCode="0.0"/>
    <numFmt numFmtId="166" formatCode="&quot;£&quot;#,##0.00"/>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0"/>
      <color theme="1"/>
      <name val="Calibri"/>
      <family val="2"/>
      <scheme val="minor"/>
    </font>
    <font>
      <b/>
      <sz val="14"/>
      <name val="Arial"/>
      <family val="2"/>
    </font>
    <font>
      <b/>
      <sz val="10"/>
      <name val="Arial"/>
      <family val="2"/>
    </font>
    <font>
      <b/>
      <u/>
      <sz val="10"/>
      <name val="Arial"/>
      <family val="2"/>
    </font>
    <font>
      <sz val="10"/>
      <name val="Arial"/>
      <family val="2"/>
    </font>
    <font>
      <i/>
      <sz val="10"/>
      <color rgb="FFFF0000"/>
      <name val="Calibri"/>
      <family val="2"/>
      <scheme val="minor"/>
    </font>
  </fonts>
  <fills count="4">
    <fill>
      <patternFill patternType="none"/>
    </fill>
    <fill>
      <patternFill patternType="gray125"/>
    </fill>
    <fill>
      <patternFill patternType="solid">
        <fgColor indexed="42"/>
        <bgColor indexed="2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7">
    <xf numFmtId="0" fontId="0" fillId="0" borderId="0" xfId="0"/>
    <xf numFmtId="0" fontId="3" fillId="0" borderId="0" xfId="2"/>
    <xf numFmtId="0" fontId="2" fillId="0" borderId="1" xfId="0" applyFont="1" applyBorder="1" applyAlignment="1">
      <alignment wrapText="1"/>
    </xf>
    <xf numFmtId="43" fontId="0" fillId="0" borderId="0" xfId="1" applyFont="1"/>
    <xf numFmtId="43" fontId="2" fillId="0" borderId="1" xfId="1" applyFont="1" applyBorder="1" applyAlignment="1">
      <alignment wrapText="1"/>
    </xf>
    <xf numFmtId="43" fontId="2" fillId="0" borderId="2" xfId="1" applyFont="1" applyBorder="1"/>
    <xf numFmtId="0" fontId="6" fillId="0" borderId="3" xfId="0" applyFont="1" applyBorder="1" applyProtection="1">
      <protection hidden="1"/>
    </xf>
    <xf numFmtId="0" fontId="6" fillId="0" borderId="3" xfId="0" applyFont="1" applyBorder="1" applyAlignment="1" applyProtection="1">
      <alignment horizontal="center"/>
      <protection hidden="1"/>
    </xf>
    <xf numFmtId="165" fontId="6" fillId="0" borderId="3" xfId="0" applyNumberFormat="1" applyFont="1" applyBorder="1" applyAlignment="1" applyProtection="1">
      <alignment horizontal="center"/>
      <protection hidden="1"/>
    </xf>
    <xf numFmtId="166" fontId="6" fillId="0" borderId="4" xfId="1" applyNumberFormat="1" applyFont="1" applyBorder="1" applyAlignment="1" applyProtection="1">
      <alignment horizontal="center"/>
      <protection hidden="1"/>
    </xf>
    <xf numFmtId="0" fontId="0" fillId="0" borderId="0" xfId="0" applyProtection="1">
      <protection hidden="1"/>
    </xf>
    <xf numFmtId="0" fontId="6" fillId="0" borderId="0" xfId="0" applyFont="1" applyAlignment="1" applyProtection="1">
      <alignment horizontal="left"/>
      <protection hidden="1"/>
    </xf>
    <xf numFmtId="164" fontId="6" fillId="2" borderId="7" xfId="0" applyNumberFormat="1" applyFont="1" applyFill="1" applyBorder="1" applyAlignment="1" applyProtection="1">
      <alignment horizontal="center" vertical="center" wrapText="1"/>
      <protection hidden="1"/>
    </xf>
    <xf numFmtId="164" fontId="6" fillId="2" borderId="5" xfId="0" applyNumberFormat="1" applyFont="1" applyFill="1" applyBorder="1" applyAlignment="1" applyProtection="1">
      <alignment horizontal="center" vertical="center" wrapText="1"/>
      <protection hidden="1"/>
    </xf>
    <xf numFmtId="0" fontId="2" fillId="0" borderId="5" xfId="0" applyFont="1" applyBorder="1" applyAlignment="1" applyProtection="1">
      <alignment horizontal="center" wrapText="1"/>
      <protection hidden="1"/>
    </xf>
    <xf numFmtId="0" fontId="2" fillId="0" borderId="6" xfId="0" applyFont="1" applyBorder="1" applyAlignment="1" applyProtection="1">
      <alignment horizontal="center" wrapText="1"/>
      <protection hidden="1"/>
    </xf>
    <xf numFmtId="0" fontId="0" fillId="0" borderId="0" xfId="0" applyBorder="1" applyProtection="1">
      <protection hidden="1"/>
    </xf>
    <xf numFmtId="0" fontId="7" fillId="0" borderId="0" xfId="0" applyFont="1" applyBorder="1" applyProtection="1">
      <protection hidden="1"/>
    </xf>
    <xf numFmtId="0" fontId="4" fillId="0" borderId="0" xfId="0" applyFont="1" applyBorder="1" applyProtection="1">
      <protection hidden="1"/>
    </xf>
    <xf numFmtId="0" fontId="8" fillId="0" borderId="0" xfId="0" applyFont="1" applyFill="1" applyBorder="1" applyProtection="1">
      <protection hidden="1"/>
    </xf>
    <xf numFmtId="0" fontId="8" fillId="0" borderId="0" xfId="0" applyFont="1" applyBorder="1" applyAlignment="1" applyProtection="1">
      <alignment horizontal="left"/>
      <protection hidden="1"/>
    </xf>
    <xf numFmtId="0" fontId="8" fillId="0" borderId="0" xfId="0" applyFont="1" applyBorder="1" applyAlignment="1" applyProtection="1">
      <alignment horizontal="left" wrapText="1"/>
      <protection hidden="1"/>
    </xf>
    <xf numFmtId="0" fontId="8" fillId="0" borderId="0" xfId="0" applyFont="1" applyBorder="1" applyProtection="1">
      <protection hidden="1"/>
    </xf>
    <xf numFmtId="0" fontId="8" fillId="0" borderId="0" xfId="0" applyFont="1" applyBorder="1" applyAlignment="1" applyProtection="1">
      <alignment horizontal="left" wrapText="1"/>
      <protection hidden="1"/>
    </xf>
    <xf numFmtId="0" fontId="5" fillId="0" borderId="0" xfId="0" applyFont="1" applyAlignment="1" applyProtection="1">
      <alignment horizontal="left"/>
      <protection hidden="1"/>
    </xf>
    <xf numFmtId="3" fontId="3" fillId="0" borderId="0" xfId="2" applyNumberFormat="1" applyBorder="1" applyAlignment="1" applyProtection="1">
      <alignment horizontal="left" vertical="top" wrapText="1"/>
      <protection hidden="1"/>
    </xf>
    <xf numFmtId="0" fontId="0" fillId="3" borderId="0" xfId="0" applyFill="1" applyProtection="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75814</xdr:rowOff>
    </xdr:from>
    <xdr:to>
      <xdr:col>1</xdr:col>
      <xdr:colOff>1704975</xdr:colOff>
      <xdr:row>5</xdr:row>
      <xdr:rowOff>133350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0" y="304414"/>
          <a:ext cx="2628900" cy="819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ssets.publishing.service.gov.uk/government/uploads/system/uploads/attachment_data/file/731589/FSM_Supplementary_Grant_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Copy%20of%20free_school_meals_supplementary_grant_allocations_2018_to_20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workbookViewId="0">
      <selection activeCell="A9" sqref="A9"/>
    </sheetView>
  </sheetViews>
  <sheetFormatPr defaultRowHeight="15" x14ac:dyDescent="0.25"/>
  <cols>
    <col min="1" max="1" width="13.85546875" customWidth="1"/>
    <col min="2" max="2" width="56.28515625" customWidth="1"/>
    <col min="3" max="3" width="22.7109375" customWidth="1"/>
    <col min="4" max="4" width="11.85546875" customWidth="1"/>
    <col min="5" max="5" width="10.5703125" customWidth="1"/>
    <col min="6" max="6" width="10.42578125" customWidth="1"/>
    <col min="8" max="8" width="12.28515625" customWidth="1"/>
    <col min="9" max="9" width="12.5703125" customWidth="1"/>
    <col min="10" max="10" width="12.7109375" customWidth="1"/>
    <col min="11" max="11" width="14.28515625" customWidth="1"/>
    <col min="12" max="12" width="14.7109375" customWidth="1"/>
  </cols>
  <sheetData>
    <row r="1" spans="1:16" ht="18" x14ac:dyDescent="0.25">
      <c r="A1" s="24" t="s">
        <v>130</v>
      </c>
      <c r="B1" s="24"/>
      <c r="C1" s="24"/>
      <c r="D1" s="10"/>
      <c r="E1" s="10"/>
      <c r="F1" s="10"/>
      <c r="G1" s="10"/>
      <c r="H1" s="10"/>
      <c r="I1" s="10"/>
      <c r="J1" s="10"/>
      <c r="K1" s="10"/>
      <c r="L1" s="10"/>
      <c r="M1" s="10"/>
      <c r="N1" s="10"/>
      <c r="O1" s="10"/>
      <c r="P1" s="10"/>
    </row>
    <row r="2" spans="1:16" x14ac:dyDescent="0.25">
      <c r="A2" s="11"/>
      <c r="B2" s="11"/>
      <c r="C2" s="11"/>
      <c r="D2" s="10"/>
      <c r="E2" s="10"/>
      <c r="F2" s="10"/>
      <c r="G2" s="10"/>
      <c r="H2" s="10"/>
      <c r="I2" s="10"/>
      <c r="J2" s="10"/>
      <c r="K2" s="10"/>
      <c r="L2" s="10"/>
      <c r="M2" s="10"/>
      <c r="N2" s="10"/>
      <c r="O2" s="10"/>
      <c r="P2" s="10"/>
    </row>
    <row r="3" spans="1:16" x14ac:dyDescent="0.25">
      <c r="A3" s="11"/>
      <c r="B3" s="11"/>
      <c r="C3" s="11"/>
      <c r="D3" s="10"/>
      <c r="E3" s="10"/>
      <c r="F3" s="10"/>
      <c r="G3" s="10"/>
      <c r="H3" s="10"/>
      <c r="I3" s="10"/>
      <c r="J3" s="10"/>
      <c r="K3" s="10"/>
      <c r="L3" s="10"/>
      <c r="M3" s="10"/>
      <c r="N3" s="10"/>
      <c r="O3" s="10"/>
      <c r="P3" s="10"/>
    </row>
    <row r="4" spans="1:16" x14ac:dyDescent="0.25">
      <c r="A4" s="11"/>
      <c r="B4" s="11"/>
      <c r="C4" s="11"/>
      <c r="D4" s="10"/>
      <c r="E4" s="10"/>
      <c r="F4" s="10"/>
      <c r="G4" s="10"/>
      <c r="H4" s="10"/>
      <c r="I4" s="10"/>
      <c r="J4" s="10"/>
      <c r="K4" s="10"/>
      <c r="L4" s="10"/>
      <c r="M4" s="10"/>
      <c r="N4" s="10"/>
      <c r="O4" s="10"/>
      <c r="P4" s="10"/>
    </row>
    <row r="5" spans="1:16" x14ac:dyDescent="0.25">
      <c r="A5" s="11"/>
      <c r="B5" s="11"/>
      <c r="C5" s="11"/>
      <c r="D5" s="10"/>
      <c r="E5" s="10"/>
      <c r="F5" s="10"/>
      <c r="G5" s="10"/>
      <c r="H5" s="10"/>
      <c r="I5" s="10"/>
      <c r="J5" s="10"/>
      <c r="K5" s="10"/>
      <c r="L5" s="10"/>
      <c r="M5" s="10"/>
      <c r="N5" s="10"/>
      <c r="O5" s="10"/>
      <c r="P5" s="10"/>
    </row>
    <row r="6" spans="1:16" ht="21" customHeight="1" x14ac:dyDescent="0.25">
      <c r="A6" s="11"/>
      <c r="B6" s="11"/>
      <c r="C6" s="11"/>
      <c r="D6" s="10"/>
      <c r="E6" s="10"/>
      <c r="F6" s="10"/>
      <c r="G6" s="10"/>
      <c r="H6" s="10"/>
      <c r="I6" s="10"/>
      <c r="J6" s="10"/>
      <c r="K6" s="10"/>
      <c r="L6" s="10"/>
      <c r="M6" s="10"/>
      <c r="N6" s="10"/>
      <c r="O6" s="10"/>
      <c r="P6" s="10"/>
    </row>
    <row r="7" spans="1:16" ht="15.75" thickBot="1" x14ac:dyDescent="0.3">
      <c r="A7" s="10" t="s">
        <v>232</v>
      </c>
      <c r="B7" s="10"/>
      <c r="C7" s="10"/>
      <c r="D7" s="10"/>
      <c r="E7" s="10"/>
      <c r="F7" s="10"/>
      <c r="G7" s="10"/>
      <c r="H7" s="10"/>
      <c r="I7" s="10"/>
      <c r="J7" s="10"/>
      <c r="K7" s="10"/>
      <c r="L7" s="10"/>
      <c r="M7" s="10"/>
      <c r="N7" s="10"/>
      <c r="O7" s="10"/>
      <c r="P7" s="10"/>
    </row>
    <row r="8" spans="1:16" ht="75" x14ac:dyDescent="0.25">
      <c r="A8" s="12" t="s">
        <v>126</v>
      </c>
      <c r="B8" s="13" t="s">
        <v>4</v>
      </c>
      <c r="C8" s="13" t="s">
        <v>127</v>
      </c>
      <c r="D8" s="14" t="s">
        <v>6</v>
      </c>
      <c r="E8" s="14" t="s">
        <v>7</v>
      </c>
      <c r="F8" s="14" t="s">
        <v>8</v>
      </c>
      <c r="G8" s="14" t="s">
        <v>9</v>
      </c>
      <c r="H8" s="14" t="s">
        <v>10</v>
      </c>
      <c r="I8" s="14" t="s">
        <v>11</v>
      </c>
      <c r="J8" s="14" t="s">
        <v>12</v>
      </c>
      <c r="K8" s="14" t="s">
        <v>13</v>
      </c>
      <c r="L8" s="15" t="s">
        <v>14</v>
      </c>
      <c r="M8" s="10"/>
      <c r="N8" s="10"/>
      <c r="O8" s="10"/>
      <c r="P8" s="10"/>
    </row>
    <row r="9" spans="1:16" ht="15.75" thickBot="1" x14ac:dyDescent="0.3">
      <c r="A9" s="26"/>
      <c r="B9" s="6" t="str">
        <f>IF(ISNA(VLOOKUP($A$9,LA!$A:$E,4,0)),"Please enter your eight digit passcode in the blue cell",VLOOKUP($A$9,LA!$A:$E,4,0))</f>
        <v>Please enter your eight digit passcode in the blue cell</v>
      </c>
      <c r="C9" s="6" t="str">
        <f>IF(ISNA(VLOOKUP($A9,LA!A6:N108,5,FALSE)),"  ",VLOOKUP($A9,LA!A6:N108,5,FALSE))</f>
        <v xml:space="preserve">  </v>
      </c>
      <c r="D9" s="7" t="str">
        <f>IF(ISNA(VLOOKUP($A$9,LA!$A:$N,6,0)),"",VLOOKUP($A$9,LA!$A:$N,6,0))</f>
        <v/>
      </c>
      <c r="E9" s="7" t="str">
        <f>IF(ISNA(VLOOKUP($A$9,LA!$A:$N,7,0)),"",VLOOKUP($A$9,LA!$A:$N,7,0))</f>
        <v/>
      </c>
      <c r="F9" s="7" t="str">
        <f>IF(ISNA(VLOOKUP($A$9,LA!$A:$N,8,0)),"",VLOOKUP($A$9,LA!$A:$N,8,0))</f>
        <v/>
      </c>
      <c r="G9" s="7" t="str">
        <f>IF(ISNA(VLOOKUP($A$9,LA!$A:$N,9,0)),"",VLOOKUP($A$9,LA!$A:$N,9,0))</f>
        <v/>
      </c>
      <c r="H9" s="7" t="str">
        <f>IF(ISNA(VLOOKUP($A$9,LA!$A:$N,10,0)),"",VLOOKUP($A$9,LA!$A:$N,10,0))</f>
        <v/>
      </c>
      <c r="I9" s="8" t="str">
        <f>IF(ISNA(VLOOKUP($A$9,LA!$A:$N,11,0)),"",VLOOKUP($A$9,LA!$A:$N,11,0))</f>
        <v/>
      </c>
      <c r="J9" s="8" t="str">
        <f>IF(ISNA(VLOOKUP($A$9,LA!$A:$N,12,0)),"",VLOOKUP($A$9,LA!$A:$N,12,0))</f>
        <v/>
      </c>
      <c r="K9" s="8" t="str">
        <f>IF(ISNA(VLOOKUP($A$9,LA!$A:$N,13,0)),"",VLOOKUP($A$9,LA!$A:$N,13,0))</f>
        <v/>
      </c>
      <c r="L9" s="9" t="str">
        <f>IF(ISNA(VLOOKUP($A$9,LA!$A:$N,14,0)),"",VLOOKUP($A$9,LA!$A:$N,14,0))</f>
        <v/>
      </c>
      <c r="M9" s="10"/>
      <c r="N9" s="10"/>
      <c r="O9" s="10"/>
      <c r="P9" s="10"/>
    </row>
    <row r="10" spans="1:16" x14ac:dyDescent="0.25">
      <c r="A10" s="10"/>
      <c r="B10" s="10"/>
      <c r="C10" s="10"/>
      <c r="D10" s="10"/>
      <c r="E10" s="10"/>
      <c r="F10" s="10"/>
      <c r="G10" s="10"/>
      <c r="H10" s="10"/>
      <c r="I10" s="10"/>
      <c r="J10" s="10"/>
      <c r="K10" s="10"/>
      <c r="L10" s="10"/>
      <c r="M10" s="10"/>
      <c r="N10" s="10"/>
      <c r="O10" s="10"/>
      <c r="P10" s="10"/>
    </row>
    <row r="11" spans="1:16" x14ac:dyDescent="0.25">
      <c r="A11" s="16"/>
      <c r="B11" s="16"/>
      <c r="C11" s="16"/>
      <c r="D11" s="16"/>
      <c r="E11" s="16"/>
      <c r="F11" s="16"/>
      <c r="G11" s="16"/>
      <c r="H11" s="16"/>
      <c r="I11" s="16"/>
      <c r="J11" s="10"/>
      <c r="K11" s="10"/>
      <c r="L11" s="10"/>
      <c r="M11" s="10"/>
      <c r="N11" s="10"/>
      <c r="O11" s="10"/>
      <c r="P11" s="10"/>
    </row>
    <row r="12" spans="1:16" x14ac:dyDescent="0.25">
      <c r="A12" s="17" t="s">
        <v>128</v>
      </c>
      <c r="B12" s="16"/>
      <c r="C12" s="16"/>
      <c r="D12" s="16"/>
      <c r="E12" s="16"/>
      <c r="F12" s="16"/>
      <c r="G12" s="16"/>
      <c r="H12" s="16"/>
      <c r="I12" s="16"/>
      <c r="J12" s="10"/>
      <c r="K12" s="10"/>
      <c r="L12" s="10"/>
      <c r="M12" s="10"/>
      <c r="N12" s="10"/>
      <c r="O12" s="10"/>
      <c r="P12" s="10"/>
    </row>
    <row r="13" spans="1:16" x14ac:dyDescent="0.25">
      <c r="A13" s="22" t="s">
        <v>233</v>
      </c>
      <c r="B13" s="16"/>
      <c r="C13" s="16"/>
      <c r="D13" s="16"/>
      <c r="E13" s="16"/>
      <c r="F13" s="16"/>
      <c r="G13" s="16"/>
      <c r="H13" s="16"/>
      <c r="I13" s="16"/>
      <c r="J13" s="10"/>
      <c r="K13" s="10"/>
      <c r="L13" s="10"/>
      <c r="M13" s="10"/>
      <c r="N13" s="10"/>
      <c r="O13" s="10"/>
      <c r="P13" s="10"/>
    </row>
    <row r="14" spans="1:16" x14ac:dyDescent="0.25">
      <c r="A14" s="22" t="s">
        <v>234</v>
      </c>
      <c r="B14" s="16"/>
      <c r="C14" s="16"/>
      <c r="D14" s="16"/>
      <c r="E14" s="16"/>
      <c r="F14" s="16"/>
      <c r="G14" s="16"/>
      <c r="H14" s="16"/>
      <c r="I14" s="16"/>
      <c r="J14" s="10"/>
      <c r="K14" s="10"/>
      <c r="L14" s="10"/>
      <c r="M14" s="10"/>
      <c r="N14" s="10"/>
      <c r="O14" s="10"/>
      <c r="P14" s="10"/>
    </row>
    <row r="15" spans="1:16" x14ac:dyDescent="0.25">
      <c r="A15" s="22" t="s">
        <v>235</v>
      </c>
      <c r="B15" s="16"/>
      <c r="C15" s="16"/>
      <c r="D15" s="16"/>
      <c r="E15" s="16"/>
      <c r="F15" s="16"/>
      <c r="G15" s="16"/>
      <c r="H15" s="16"/>
      <c r="I15" s="16"/>
      <c r="J15" s="10"/>
      <c r="K15" s="10"/>
      <c r="L15" s="10"/>
      <c r="M15" s="10"/>
      <c r="N15" s="10"/>
      <c r="O15" s="10"/>
      <c r="P15" s="10"/>
    </row>
    <row r="16" spans="1:16" x14ac:dyDescent="0.25">
      <c r="A16" s="22" t="s">
        <v>244</v>
      </c>
      <c r="B16" s="16"/>
      <c r="C16" s="16"/>
      <c r="D16" s="16"/>
      <c r="E16" s="16"/>
      <c r="F16" s="16"/>
      <c r="G16" s="16"/>
      <c r="H16" s="16"/>
      <c r="I16" s="16"/>
      <c r="J16" s="10"/>
      <c r="K16" s="10"/>
      <c r="L16" s="10"/>
      <c r="M16" s="10"/>
      <c r="N16" s="10"/>
      <c r="O16" s="10"/>
      <c r="P16" s="10"/>
    </row>
    <row r="17" spans="1:16" x14ac:dyDescent="0.25">
      <c r="A17" s="22" t="s">
        <v>245</v>
      </c>
      <c r="B17" s="16"/>
      <c r="C17" s="16"/>
      <c r="D17" s="16"/>
      <c r="E17" s="16"/>
      <c r="F17" s="16"/>
      <c r="G17" s="16"/>
      <c r="H17" s="16"/>
      <c r="I17" s="16"/>
      <c r="J17" s="10"/>
      <c r="K17" s="10"/>
      <c r="L17" s="10"/>
      <c r="M17" s="10"/>
      <c r="N17" s="10"/>
      <c r="O17" s="10"/>
      <c r="P17" s="10"/>
    </row>
    <row r="18" spans="1:16" x14ac:dyDescent="0.25">
      <c r="A18" s="22" t="s">
        <v>246</v>
      </c>
      <c r="B18" s="16"/>
      <c r="C18" s="16"/>
      <c r="D18" s="16"/>
      <c r="E18" s="16"/>
      <c r="F18" s="16"/>
      <c r="G18" s="16"/>
      <c r="H18" s="16"/>
      <c r="I18" s="16"/>
      <c r="J18" s="10"/>
      <c r="K18" s="10"/>
      <c r="L18" s="10"/>
      <c r="M18" s="10"/>
      <c r="N18" s="10"/>
      <c r="O18" s="10"/>
      <c r="P18" s="10"/>
    </row>
    <row r="19" spans="1:16" x14ac:dyDescent="0.25">
      <c r="A19" s="22" t="s">
        <v>238</v>
      </c>
      <c r="B19" s="16"/>
      <c r="C19" s="16"/>
      <c r="D19" s="16"/>
      <c r="E19" s="16"/>
      <c r="F19" s="16"/>
      <c r="G19" s="16"/>
      <c r="H19" s="16"/>
      <c r="I19" s="16"/>
      <c r="J19" s="10"/>
      <c r="K19" s="10"/>
      <c r="L19" s="10"/>
      <c r="M19" s="10"/>
      <c r="N19" s="10"/>
      <c r="O19" s="10"/>
      <c r="P19" s="10"/>
    </row>
    <row r="20" spans="1:16" x14ac:dyDescent="0.25">
      <c r="A20" s="22"/>
      <c r="B20" s="16"/>
      <c r="C20" s="16"/>
      <c r="D20" s="16"/>
      <c r="E20" s="16"/>
      <c r="F20" s="16"/>
      <c r="G20" s="16"/>
      <c r="H20" s="16"/>
      <c r="I20" s="16"/>
      <c r="J20" s="10"/>
      <c r="K20" s="10"/>
      <c r="L20" s="10"/>
      <c r="M20" s="10"/>
      <c r="N20" s="10"/>
      <c r="O20" s="10"/>
      <c r="P20" s="10"/>
    </row>
    <row r="21" spans="1:16" x14ac:dyDescent="0.25">
      <c r="A21" s="17" t="s">
        <v>236</v>
      </c>
      <c r="B21" s="16"/>
      <c r="C21" s="16"/>
      <c r="D21" s="16"/>
      <c r="E21" s="16"/>
      <c r="F21" s="16"/>
      <c r="G21" s="16"/>
      <c r="H21" s="16"/>
      <c r="I21" s="16"/>
      <c r="J21" s="10"/>
      <c r="K21" s="10"/>
      <c r="L21" s="10"/>
      <c r="M21" s="10"/>
      <c r="N21" s="10"/>
      <c r="O21" s="10"/>
      <c r="P21" s="10"/>
    </row>
    <row r="22" spans="1:16" x14ac:dyDescent="0.25">
      <c r="A22" s="18" t="s">
        <v>239</v>
      </c>
      <c r="B22" s="16"/>
      <c r="C22" s="16"/>
      <c r="D22" s="16"/>
      <c r="E22" s="16"/>
      <c r="F22" s="16"/>
      <c r="G22" s="16"/>
      <c r="H22" s="16"/>
      <c r="I22" s="16"/>
      <c r="J22" s="10"/>
      <c r="K22" s="10"/>
      <c r="L22" s="10"/>
      <c r="M22" s="10"/>
      <c r="N22" s="10"/>
      <c r="O22" s="10"/>
      <c r="P22" s="10"/>
    </row>
    <row r="23" spans="1:16" x14ac:dyDescent="0.25">
      <c r="A23" s="18" t="s">
        <v>237</v>
      </c>
      <c r="B23" s="16"/>
      <c r="C23" s="16"/>
      <c r="D23" s="16"/>
      <c r="E23" s="16"/>
      <c r="F23" s="16"/>
      <c r="G23" s="16"/>
      <c r="H23" s="16"/>
      <c r="I23" s="16"/>
      <c r="J23" s="10"/>
      <c r="K23" s="10"/>
      <c r="L23" s="10"/>
      <c r="M23" s="10"/>
      <c r="N23" s="10"/>
      <c r="O23" s="10"/>
      <c r="P23" s="10"/>
    </row>
    <row r="24" spans="1:16" x14ac:dyDescent="0.25">
      <c r="A24" s="18"/>
      <c r="B24" s="16"/>
      <c r="C24" s="16"/>
      <c r="D24" s="16"/>
      <c r="E24" s="16"/>
      <c r="F24" s="16"/>
      <c r="G24" s="16"/>
      <c r="H24" s="16"/>
      <c r="I24" s="16"/>
      <c r="J24" s="10"/>
      <c r="K24" s="10"/>
      <c r="L24" s="10"/>
      <c r="M24" s="10"/>
      <c r="N24" s="10"/>
      <c r="O24" s="10"/>
      <c r="P24" s="10"/>
    </row>
    <row r="25" spans="1:16" x14ac:dyDescent="0.25">
      <c r="A25" s="19" t="s">
        <v>240</v>
      </c>
      <c r="B25" s="16"/>
      <c r="C25" s="16"/>
      <c r="D25" s="16"/>
      <c r="E25" s="16"/>
      <c r="F25" s="16"/>
      <c r="G25" s="16"/>
      <c r="H25" s="16"/>
      <c r="I25" s="16"/>
      <c r="J25" s="10"/>
      <c r="K25" s="10"/>
      <c r="L25" s="10"/>
      <c r="M25" s="10"/>
      <c r="N25" s="10"/>
      <c r="O25" s="10"/>
      <c r="P25" s="10"/>
    </row>
    <row r="26" spans="1:16" x14ac:dyDescent="0.25">
      <c r="A26" s="25" t="s">
        <v>131</v>
      </c>
      <c r="B26" s="25"/>
      <c r="C26" s="25"/>
      <c r="D26" s="25"/>
      <c r="E26" s="20"/>
      <c r="F26" s="20"/>
      <c r="G26" s="20"/>
      <c r="H26" s="20"/>
      <c r="I26" s="16"/>
      <c r="J26" s="10"/>
      <c r="K26" s="10"/>
      <c r="L26" s="10"/>
      <c r="M26" s="10"/>
      <c r="N26" s="10"/>
      <c r="O26" s="10"/>
      <c r="P26" s="10"/>
    </row>
    <row r="27" spans="1:16" ht="30.75" customHeight="1" x14ac:dyDescent="0.25">
      <c r="A27" s="23" t="s">
        <v>241</v>
      </c>
      <c r="B27" s="23"/>
      <c r="C27" s="23"/>
      <c r="D27" s="23"/>
      <c r="E27" s="23"/>
      <c r="F27" s="23"/>
      <c r="G27" s="23"/>
      <c r="H27" s="21"/>
      <c r="I27" s="16"/>
      <c r="J27" s="10"/>
      <c r="K27" s="10"/>
      <c r="L27" s="10"/>
      <c r="M27" s="10"/>
      <c r="N27" s="10"/>
      <c r="O27" s="10"/>
      <c r="P27" s="10"/>
    </row>
    <row r="28" spans="1:16" ht="30" customHeight="1" x14ac:dyDescent="0.25">
      <c r="A28" s="23" t="s">
        <v>242</v>
      </c>
      <c r="B28" s="23"/>
      <c r="C28" s="23"/>
      <c r="D28" s="23"/>
      <c r="E28" s="23"/>
      <c r="F28" s="23"/>
      <c r="G28" s="23"/>
      <c r="H28" s="23"/>
      <c r="I28" s="16"/>
      <c r="J28" s="10"/>
      <c r="K28" s="10"/>
      <c r="L28" s="10"/>
      <c r="M28" s="10"/>
      <c r="N28" s="10"/>
      <c r="O28" s="10"/>
      <c r="P28" s="10"/>
    </row>
    <row r="29" spans="1:16" x14ac:dyDescent="0.25">
      <c r="A29" s="23" t="s">
        <v>243</v>
      </c>
      <c r="B29" s="23"/>
      <c r="C29" s="23"/>
      <c r="D29" s="23"/>
      <c r="E29" s="23"/>
      <c r="F29" s="23"/>
      <c r="G29" s="23"/>
      <c r="H29" s="21"/>
      <c r="I29" s="16"/>
      <c r="J29" s="10"/>
      <c r="K29" s="10"/>
      <c r="L29" s="10"/>
      <c r="M29" s="10"/>
      <c r="N29" s="10"/>
      <c r="O29" s="10"/>
      <c r="P29" s="10"/>
    </row>
    <row r="30" spans="1:16" x14ac:dyDescent="0.25">
      <c r="A30" s="16"/>
      <c r="B30" s="16"/>
      <c r="C30" s="16"/>
      <c r="D30" s="16"/>
      <c r="E30" s="16"/>
      <c r="F30" s="16"/>
      <c r="G30" s="16"/>
      <c r="H30" s="16"/>
      <c r="I30" s="16"/>
      <c r="J30" s="10"/>
      <c r="K30" s="10"/>
      <c r="L30" s="10"/>
      <c r="M30" s="10"/>
      <c r="N30" s="10"/>
      <c r="O30" s="10"/>
      <c r="P30" s="10"/>
    </row>
    <row r="31" spans="1:16" x14ac:dyDescent="0.25">
      <c r="A31" s="10"/>
      <c r="B31" s="10"/>
      <c r="C31" s="10"/>
      <c r="D31" s="10"/>
      <c r="E31" s="10"/>
      <c r="F31" s="10"/>
      <c r="G31" s="10"/>
      <c r="H31" s="10"/>
      <c r="I31" s="10"/>
      <c r="J31" s="10"/>
      <c r="K31" s="10"/>
      <c r="L31" s="10"/>
      <c r="M31" s="10"/>
      <c r="N31" s="10"/>
      <c r="O31" s="10"/>
      <c r="P31" s="10"/>
    </row>
    <row r="32" spans="1:16" x14ac:dyDescent="0.25">
      <c r="A32" s="10"/>
      <c r="B32" s="10"/>
      <c r="C32" s="10"/>
      <c r="D32" s="10"/>
      <c r="E32" s="10"/>
      <c r="F32" s="10"/>
      <c r="G32" s="10"/>
      <c r="H32" s="10"/>
      <c r="I32" s="10"/>
      <c r="J32" s="10"/>
      <c r="K32" s="10"/>
      <c r="L32" s="10"/>
      <c r="M32" s="10"/>
      <c r="N32" s="10"/>
      <c r="O32" s="10"/>
      <c r="P32" s="10"/>
    </row>
  </sheetData>
  <sheetProtection password="BFE8" sheet="1" objects="1" scenarios="1"/>
  <mergeCells count="5">
    <mergeCell ref="A28:H28"/>
    <mergeCell ref="A29:G29"/>
    <mergeCell ref="A1:C1"/>
    <mergeCell ref="A26:D26"/>
    <mergeCell ref="A27:G27"/>
  </mergeCells>
  <hyperlinks>
    <hyperlink ref="A26:D26" r:id="rId1" display="https://assets.publishing.service.gov.uk/government/uploads/system/uploads/attachment_data/file/731589/FSM_Supplementary_Grant_Guidance.pd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topLeftCell="A73" workbookViewId="0">
      <selection activeCell="A94" sqref="A94"/>
    </sheetView>
  </sheetViews>
  <sheetFormatPr defaultRowHeight="15" x14ac:dyDescent="0.25"/>
  <cols>
    <col min="1" max="1" width="13" customWidth="1"/>
    <col min="4" max="4" width="39" customWidth="1"/>
    <col min="5" max="5" width="11" customWidth="1"/>
    <col min="9" max="9" width="15" customWidth="1"/>
    <col min="10" max="10" width="16.140625" customWidth="1"/>
    <col min="13" max="13" width="20" customWidth="1"/>
    <col min="14" max="14" width="16.5703125" style="3" customWidth="1"/>
  </cols>
  <sheetData>
    <row r="1" spans="1:15" x14ac:dyDescent="0.25">
      <c r="A1" s="1" t="s">
        <v>125</v>
      </c>
    </row>
    <row r="2" spans="1:15" x14ac:dyDescent="0.25">
      <c r="A2" t="s">
        <v>0</v>
      </c>
    </row>
    <row r="3" spans="1:15" x14ac:dyDescent="0.25">
      <c r="A3" t="s">
        <v>1</v>
      </c>
    </row>
    <row r="5" spans="1:15" ht="105" x14ac:dyDescent="0.25">
      <c r="A5" t="s">
        <v>129</v>
      </c>
      <c r="B5" s="2" t="s">
        <v>2</v>
      </c>
      <c r="C5" s="2" t="s">
        <v>3</v>
      </c>
      <c r="D5" s="2" t="s">
        <v>4</v>
      </c>
      <c r="E5" s="2" t="s">
        <v>5</v>
      </c>
      <c r="F5" s="2" t="s">
        <v>6</v>
      </c>
      <c r="G5" s="2" t="s">
        <v>7</v>
      </c>
      <c r="H5" s="2" t="s">
        <v>8</v>
      </c>
      <c r="I5" s="2" t="s">
        <v>9</v>
      </c>
      <c r="J5" s="2" t="s">
        <v>10</v>
      </c>
      <c r="K5" s="2" t="s">
        <v>11</v>
      </c>
      <c r="L5" s="2" t="s">
        <v>12</v>
      </c>
      <c r="M5" s="2" t="s">
        <v>13</v>
      </c>
      <c r="N5" s="4" t="s">
        <v>14</v>
      </c>
      <c r="O5" s="2"/>
    </row>
    <row r="6" spans="1:15" x14ac:dyDescent="0.25">
      <c r="A6" t="e">
        <v>#N/A</v>
      </c>
      <c r="B6" t="s">
        <v>15</v>
      </c>
      <c r="C6">
        <v>8921100</v>
      </c>
      <c r="D6" t="s">
        <v>16</v>
      </c>
      <c r="E6" t="s">
        <v>17</v>
      </c>
      <c r="F6">
        <v>2</v>
      </c>
      <c r="G6">
        <v>1</v>
      </c>
      <c r="H6">
        <v>0</v>
      </c>
      <c r="I6">
        <v>0</v>
      </c>
      <c r="J6">
        <v>0</v>
      </c>
      <c r="K6" t="s">
        <v>18</v>
      </c>
      <c r="L6" t="s">
        <v>18</v>
      </c>
      <c r="M6" t="s">
        <v>18</v>
      </c>
      <c r="N6" s="3">
        <v>0</v>
      </c>
    </row>
    <row r="7" spans="1:15" x14ac:dyDescent="0.25">
      <c r="A7" t="s">
        <v>132</v>
      </c>
      <c r="B7" t="s">
        <v>15</v>
      </c>
      <c r="C7">
        <v>8921109</v>
      </c>
      <c r="D7" t="s">
        <v>19</v>
      </c>
      <c r="E7" t="s">
        <v>20</v>
      </c>
      <c r="F7">
        <v>1</v>
      </c>
      <c r="G7">
        <v>1</v>
      </c>
      <c r="H7">
        <v>1</v>
      </c>
      <c r="I7">
        <v>1</v>
      </c>
      <c r="J7">
        <v>0</v>
      </c>
      <c r="K7" t="s">
        <v>18</v>
      </c>
      <c r="L7" t="s">
        <v>18</v>
      </c>
      <c r="M7" t="s">
        <v>18</v>
      </c>
      <c r="N7" s="3">
        <v>0</v>
      </c>
    </row>
    <row r="8" spans="1:15" x14ac:dyDescent="0.25">
      <c r="A8" t="s">
        <v>133</v>
      </c>
      <c r="B8" t="s">
        <v>15</v>
      </c>
      <c r="C8">
        <v>8921111</v>
      </c>
      <c r="D8" t="s">
        <v>21</v>
      </c>
      <c r="E8" t="s">
        <v>22</v>
      </c>
      <c r="F8">
        <v>6</v>
      </c>
      <c r="G8">
        <v>5</v>
      </c>
      <c r="H8">
        <v>41</v>
      </c>
      <c r="I8">
        <v>23</v>
      </c>
      <c r="J8">
        <v>-18</v>
      </c>
      <c r="K8" t="s">
        <v>18</v>
      </c>
      <c r="L8" t="s">
        <v>18</v>
      </c>
      <c r="M8" t="s">
        <v>18</v>
      </c>
      <c r="N8" s="3">
        <v>0</v>
      </c>
    </row>
    <row r="9" spans="1:15" x14ac:dyDescent="0.25">
      <c r="A9" t="s">
        <v>134</v>
      </c>
      <c r="B9" t="s">
        <v>15</v>
      </c>
      <c r="C9">
        <v>8921112</v>
      </c>
      <c r="D9" t="s">
        <v>23</v>
      </c>
      <c r="E9" t="s">
        <v>17</v>
      </c>
      <c r="F9">
        <v>2</v>
      </c>
      <c r="G9">
        <v>2</v>
      </c>
      <c r="H9">
        <v>59</v>
      </c>
      <c r="I9">
        <v>42</v>
      </c>
      <c r="J9">
        <v>-17</v>
      </c>
      <c r="K9" t="s">
        <v>18</v>
      </c>
      <c r="L9" t="s">
        <v>18</v>
      </c>
      <c r="M9" t="s">
        <v>18</v>
      </c>
      <c r="N9" s="3">
        <v>0</v>
      </c>
    </row>
    <row r="10" spans="1:15" x14ac:dyDescent="0.25">
      <c r="A10" t="e">
        <v>#N/A</v>
      </c>
      <c r="B10" t="s">
        <v>15</v>
      </c>
      <c r="C10">
        <v>8921113</v>
      </c>
      <c r="D10" t="s">
        <v>24</v>
      </c>
      <c r="E10" t="s">
        <v>17</v>
      </c>
      <c r="F10">
        <v>3</v>
      </c>
      <c r="G10">
        <v>2</v>
      </c>
      <c r="H10">
        <v>4</v>
      </c>
      <c r="I10">
        <v>3</v>
      </c>
      <c r="J10">
        <v>-1</v>
      </c>
      <c r="K10" t="s">
        <v>18</v>
      </c>
      <c r="L10" t="s">
        <v>18</v>
      </c>
      <c r="M10" t="s">
        <v>18</v>
      </c>
      <c r="N10" s="3">
        <v>0</v>
      </c>
    </row>
    <row r="11" spans="1:15" x14ac:dyDescent="0.25">
      <c r="A11" t="s">
        <v>135</v>
      </c>
      <c r="B11" t="s">
        <v>15</v>
      </c>
      <c r="C11">
        <v>8922003</v>
      </c>
      <c r="D11" t="s">
        <v>25</v>
      </c>
      <c r="E11" t="s">
        <v>26</v>
      </c>
      <c r="F11">
        <v>7</v>
      </c>
      <c r="G11">
        <v>7</v>
      </c>
      <c r="H11">
        <v>52</v>
      </c>
      <c r="I11">
        <v>48</v>
      </c>
      <c r="J11">
        <v>-4</v>
      </c>
      <c r="K11" t="s">
        <v>18</v>
      </c>
      <c r="L11" t="s">
        <v>18</v>
      </c>
      <c r="M11" t="s">
        <v>18</v>
      </c>
      <c r="N11" s="3">
        <v>0</v>
      </c>
    </row>
    <row r="12" spans="1:15" x14ac:dyDescent="0.25">
      <c r="A12" t="s">
        <v>136</v>
      </c>
      <c r="B12" t="s">
        <v>15</v>
      </c>
      <c r="C12">
        <v>8922004</v>
      </c>
      <c r="D12" t="s">
        <v>27</v>
      </c>
      <c r="E12" t="s">
        <v>26</v>
      </c>
      <c r="F12">
        <v>7</v>
      </c>
      <c r="G12">
        <v>7</v>
      </c>
      <c r="H12">
        <v>105</v>
      </c>
      <c r="I12">
        <v>112</v>
      </c>
      <c r="J12">
        <v>7</v>
      </c>
      <c r="K12" t="s">
        <v>18</v>
      </c>
      <c r="L12" t="s">
        <v>18</v>
      </c>
      <c r="M12" t="s">
        <v>18</v>
      </c>
      <c r="N12" s="3">
        <v>3080</v>
      </c>
    </row>
    <row r="13" spans="1:15" x14ac:dyDescent="0.25">
      <c r="A13" t="s">
        <v>137</v>
      </c>
      <c r="B13" t="s">
        <v>15</v>
      </c>
      <c r="C13">
        <v>8922005</v>
      </c>
      <c r="D13" t="s">
        <v>28</v>
      </c>
      <c r="E13" t="s">
        <v>26</v>
      </c>
      <c r="F13">
        <v>7</v>
      </c>
      <c r="G13">
        <v>7</v>
      </c>
      <c r="H13">
        <v>43</v>
      </c>
      <c r="I13">
        <v>36</v>
      </c>
      <c r="J13">
        <v>-7</v>
      </c>
      <c r="K13" t="s">
        <v>18</v>
      </c>
      <c r="L13" t="s">
        <v>18</v>
      </c>
      <c r="M13" t="s">
        <v>18</v>
      </c>
      <c r="N13" s="3">
        <v>0</v>
      </c>
    </row>
    <row r="14" spans="1:15" x14ac:dyDescent="0.25">
      <c r="A14" t="s">
        <v>138</v>
      </c>
      <c r="B14" t="s">
        <v>15</v>
      </c>
      <c r="C14">
        <v>8922006</v>
      </c>
      <c r="D14" t="s">
        <v>29</v>
      </c>
      <c r="E14" t="s">
        <v>26</v>
      </c>
      <c r="F14">
        <v>7</v>
      </c>
      <c r="G14">
        <v>7</v>
      </c>
      <c r="H14">
        <v>109</v>
      </c>
      <c r="I14">
        <v>113</v>
      </c>
      <c r="J14">
        <v>4</v>
      </c>
      <c r="K14" t="s">
        <v>18</v>
      </c>
      <c r="L14" t="s">
        <v>18</v>
      </c>
      <c r="M14" t="s">
        <v>18</v>
      </c>
      <c r="N14" s="3">
        <v>1760</v>
      </c>
    </row>
    <row r="15" spans="1:15" x14ac:dyDescent="0.25">
      <c r="A15" t="s">
        <v>139</v>
      </c>
      <c r="B15" t="s">
        <v>15</v>
      </c>
      <c r="C15">
        <v>8922007</v>
      </c>
      <c r="D15" t="s">
        <v>30</v>
      </c>
      <c r="E15" t="s">
        <v>26</v>
      </c>
      <c r="F15">
        <v>7</v>
      </c>
      <c r="G15">
        <v>7</v>
      </c>
      <c r="H15">
        <v>110</v>
      </c>
      <c r="I15">
        <v>98</v>
      </c>
      <c r="J15">
        <v>-12</v>
      </c>
      <c r="K15" t="s">
        <v>18</v>
      </c>
      <c r="L15" t="s">
        <v>18</v>
      </c>
      <c r="M15" t="s">
        <v>18</v>
      </c>
      <c r="N15" s="3">
        <v>0</v>
      </c>
    </row>
    <row r="16" spans="1:15" x14ac:dyDescent="0.25">
      <c r="A16" t="s">
        <v>140</v>
      </c>
      <c r="B16" t="s">
        <v>15</v>
      </c>
      <c r="C16">
        <v>8922008</v>
      </c>
      <c r="D16" t="s">
        <v>31</v>
      </c>
      <c r="E16" t="s">
        <v>26</v>
      </c>
      <c r="F16">
        <v>7</v>
      </c>
      <c r="G16">
        <v>7</v>
      </c>
      <c r="H16">
        <v>67</v>
      </c>
      <c r="I16">
        <v>76</v>
      </c>
      <c r="J16">
        <v>9</v>
      </c>
      <c r="K16" t="s">
        <v>18</v>
      </c>
      <c r="L16" t="s">
        <v>18</v>
      </c>
      <c r="M16" t="s">
        <v>18</v>
      </c>
      <c r="N16" s="3">
        <v>3960</v>
      </c>
    </row>
    <row r="17" spans="1:14" x14ac:dyDescent="0.25">
      <c r="A17" t="s">
        <v>141</v>
      </c>
      <c r="B17" t="s">
        <v>15</v>
      </c>
      <c r="C17">
        <v>8922009</v>
      </c>
      <c r="D17" t="s">
        <v>32</v>
      </c>
      <c r="E17" t="s">
        <v>26</v>
      </c>
      <c r="F17">
        <v>7</v>
      </c>
      <c r="G17">
        <v>7</v>
      </c>
      <c r="H17">
        <v>110</v>
      </c>
      <c r="I17">
        <v>128</v>
      </c>
      <c r="J17">
        <v>18</v>
      </c>
      <c r="K17" t="s">
        <v>18</v>
      </c>
      <c r="L17" t="s">
        <v>18</v>
      </c>
      <c r="M17" t="s">
        <v>18</v>
      </c>
      <c r="N17" s="3">
        <v>7920</v>
      </c>
    </row>
    <row r="18" spans="1:14" x14ac:dyDescent="0.25">
      <c r="A18" t="s">
        <v>142</v>
      </c>
      <c r="B18" t="s">
        <v>15</v>
      </c>
      <c r="C18">
        <v>8922010</v>
      </c>
      <c r="D18" t="s">
        <v>33</v>
      </c>
      <c r="E18" t="s">
        <v>26</v>
      </c>
      <c r="F18">
        <v>7</v>
      </c>
      <c r="G18">
        <v>7</v>
      </c>
      <c r="H18">
        <v>117</v>
      </c>
      <c r="I18">
        <v>117</v>
      </c>
      <c r="J18">
        <v>0</v>
      </c>
      <c r="K18" t="s">
        <v>18</v>
      </c>
      <c r="L18" t="s">
        <v>18</v>
      </c>
      <c r="M18" t="s">
        <v>18</v>
      </c>
      <c r="N18" s="3">
        <v>0</v>
      </c>
    </row>
    <row r="19" spans="1:14" x14ac:dyDescent="0.25">
      <c r="A19" t="s">
        <v>143</v>
      </c>
      <c r="B19" t="s">
        <v>15</v>
      </c>
      <c r="C19">
        <v>8922011</v>
      </c>
      <c r="D19" t="s">
        <v>34</v>
      </c>
      <c r="E19" t="s">
        <v>26</v>
      </c>
      <c r="F19">
        <v>7</v>
      </c>
      <c r="G19">
        <v>7</v>
      </c>
      <c r="H19">
        <v>160</v>
      </c>
      <c r="I19">
        <v>154</v>
      </c>
      <c r="J19">
        <v>-6</v>
      </c>
      <c r="K19" t="s">
        <v>18</v>
      </c>
      <c r="L19" t="s">
        <v>18</v>
      </c>
      <c r="M19" t="s">
        <v>18</v>
      </c>
      <c r="N19" s="3">
        <v>0</v>
      </c>
    </row>
    <row r="20" spans="1:14" x14ac:dyDescent="0.25">
      <c r="A20" t="s">
        <v>144</v>
      </c>
      <c r="B20" t="s">
        <v>15</v>
      </c>
      <c r="C20">
        <v>8922012</v>
      </c>
      <c r="D20" t="s">
        <v>35</v>
      </c>
      <c r="E20" t="s">
        <v>26</v>
      </c>
      <c r="F20">
        <v>7</v>
      </c>
      <c r="G20">
        <v>7</v>
      </c>
      <c r="H20">
        <v>162</v>
      </c>
      <c r="I20">
        <v>157</v>
      </c>
      <c r="J20">
        <v>-5</v>
      </c>
      <c r="K20" t="s">
        <v>18</v>
      </c>
      <c r="L20" t="s">
        <v>18</v>
      </c>
      <c r="M20" t="s">
        <v>18</v>
      </c>
      <c r="N20" s="3">
        <v>0</v>
      </c>
    </row>
    <row r="21" spans="1:14" x14ac:dyDescent="0.25">
      <c r="A21" t="s">
        <v>145</v>
      </c>
      <c r="B21" t="s">
        <v>15</v>
      </c>
      <c r="C21">
        <v>8922013</v>
      </c>
      <c r="D21" t="s">
        <v>36</v>
      </c>
      <c r="E21" t="s">
        <v>26</v>
      </c>
      <c r="F21">
        <v>7</v>
      </c>
      <c r="G21">
        <v>7</v>
      </c>
      <c r="H21">
        <v>249</v>
      </c>
      <c r="I21">
        <v>297</v>
      </c>
      <c r="J21">
        <v>48</v>
      </c>
      <c r="K21" t="s">
        <v>18</v>
      </c>
      <c r="L21" t="s">
        <v>18</v>
      </c>
      <c r="M21" t="s">
        <v>18</v>
      </c>
      <c r="N21" s="3">
        <v>21120</v>
      </c>
    </row>
    <row r="22" spans="1:14" x14ac:dyDescent="0.25">
      <c r="A22" t="s">
        <v>146</v>
      </c>
      <c r="B22" t="s">
        <v>15</v>
      </c>
      <c r="C22">
        <v>8922014</v>
      </c>
      <c r="D22" t="s">
        <v>37</v>
      </c>
      <c r="E22" t="s">
        <v>26</v>
      </c>
      <c r="F22">
        <v>7</v>
      </c>
      <c r="G22">
        <v>7</v>
      </c>
      <c r="H22">
        <v>189</v>
      </c>
      <c r="I22">
        <v>195</v>
      </c>
      <c r="J22">
        <v>6</v>
      </c>
      <c r="K22" t="s">
        <v>18</v>
      </c>
      <c r="L22" t="s">
        <v>18</v>
      </c>
      <c r="M22" t="s">
        <v>18</v>
      </c>
      <c r="N22" s="3">
        <v>2640</v>
      </c>
    </row>
    <row r="23" spans="1:14" x14ac:dyDescent="0.25">
      <c r="A23" t="s">
        <v>147</v>
      </c>
      <c r="B23" t="s">
        <v>15</v>
      </c>
      <c r="C23">
        <v>8922016</v>
      </c>
      <c r="D23" t="s">
        <v>38</v>
      </c>
      <c r="E23" t="s">
        <v>26</v>
      </c>
      <c r="F23">
        <v>7</v>
      </c>
      <c r="G23">
        <v>7</v>
      </c>
      <c r="H23">
        <v>41</v>
      </c>
      <c r="I23">
        <v>43</v>
      </c>
      <c r="J23">
        <v>2</v>
      </c>
      <c r="K23" t="s">
        <v>18</v>
      </c>
      <c r="L23" t="s">
        <v>18</v>
      </c>
      <c r="M23" t="s">
        <v>18</v>
      </c>
      <c r="N23" s="3">
        <v>880</v>
      </c>
    </row>
    <row r="24" spans="1:14" x14ac:dyDescent="0.25">
      <c r="A24" t="s">
        <v>148</v>
      </c>
      <c r="B24" t="s">
        <v>15</v>
      </c>
      <c r="C24">
        <v>8922017</v>
      </c>
      <c r="D24" t="s">
        <v>39</v>
      </c>
      <c r="E24" t="s">
        <v>26</v>
      </c>
      <c r="F24">
        <v>7</v>
      </c>
      <c r="G24">
        <v>7</v>
      </c>
      <c r="H24">
        <v>76</v>
      </c>
      <c r="I24">
        <v>93</v>
      </c>
      <c r="J24">
        <v>17</v>
      </c>
      <c r="K24" t="s">
        <v>18</v>
      </c>
      <c r="L24" t="s">
        <v>18</v>
      </c>
      <c r="M24" t="s">
        <v>18</v>
      </c>
      <c r="N24" s="3">
        <v>7480</v>
      </c>
    </row>
    <row r="25" spans="1:14" x14ac:dyDescent="0.25">
      <c r="A25" t="s">
        <v>149</v>
      </c>
      <c r="B25" t="s">
        <v>15</v>
      </c>
      <c r="C25">
        <v>8922018</v>
      </c>
      <c r="D25" t="s">
        <v>40</v>
      </c>
      <c r="E25" t="s">
        <v>26</v>
      </c>
      <c r="F25">
        <v>7</v>
      </c>
      <c r="G25">
        <v>7</v>
      </c>
      <c r="H25">
        <v>90</v>
      </c>
      <c r="I25">
        <v>126</v>
      </c>
      <c r="J25">
        <v>36</v>
      </c>
      <c r="K25" t="s">
        <v>18</v>
      </c>
      <c r="L25" t="s">
        <v>18</v>
      </c>
      <c r="M25" t="s">
        <v>18</v>
      </c>
      <c r="N25" s="3">
        <v>15840</v>
      </c>
    </row>
    <row r="26" spans="1:14" x14ac:dyDescent="0.25">
      <c r="A26" t="s">
        <v>150</v>
      </c>
      <c r="B26" t="s">
        <v>15</v>
      </c>
      <c r="C26">
        <v>8922019</v>
      </c>
      <c r="D26" t="s">
        <v>41</v>
      </c>
      <c r="E26" t="s">
        <v>26</v>
      </c>
      <c r="F26">
        <v>5</v>
      </c>
      <c r="G26">
        <v>6</v>
      </c>
      <c r="H26">
        <v>46</v>
      </c>
      <c r="I26">
        <v>80</v>
      </c>
      <c r="J26">
        <v>34</v>
      </c>
      <c r="K26">
        <v>9.1999999999999993</v>
      </c>
      <c r="L26">
        <v>13.333333333333334</v>
      </c>
      <c r="M26">
        <v>4.1333333333333346</v>
      </c>
      <c r="N26" s="3">
        <v>10912</v>
      </c>
    </row>
    <row r="27" spans="1:14" x14ac:dyDescent="0.25">
      <c r="A27" t="s">
        <v>151</v>
      </c>
      <c r="B27" t="s">
        <v>15</v>
      </c>
      <c r="C27">
        <v>8922020</v>
      </c>
      <c r="D27" t="s">
        <v>42</v>
      </c>
      <c r="E27" t="s">
        <v>26</v>
      </c>
      <c r="F27">
        <v>7</v>
      </c>
      <c r="G27">
        <v>7</v>
      </c>
      <c r="H27">
        <v>212</v>
      </c>
      <c r="I27">
        <v>191</v>
      </c>
      <c r="J27">
        <v>-21</v>
      </c>
      <c r="K27" t="s">
        <v>18</v>
      </c>
      <c r="L27" t="s">
        <v>18</v>
      </c>
      <c r="M27" t="s">
        <v>18</v>
      </c>
      <c r="N27" s="3">
        <v>0</v>
      </c>
    </row>
    <row r="28" spans="1:14" x14ac:dyDescent="0.25">
      <c r="A28" t="s">
        <v>152</v>
      </c>
      <c r="B28" t="s">
        <v>15</v>
      </c>
      <c r="C28">
        <v>8922021</v>
      </c>
      <c r="D28" t="s">
        <v>43</v>
      </c>
      <c r="E28" t="s">
        <v>26</v>
      </c>
      <c r="F28">
        <v>7</v>
      </c>
      <c r="G28">
        <v>7</v>
      </c>
      <c r="H28">
        <v>156</v>
      </c>
      <c r="I28">
        <v>43</v>
      </c>
      <c r="J28">
        <v>-113</v>
      </c>
      <c r="K28" t="s">
        <v>18</v>
      </c>
      <c r="L28" t="s">
        <v>18</v>
      </c>
      <c r="M28" t="s">
        <v>18</v>
      </c>
      <c r="N28" s="3">
        <v>0</v>
      </c>
    </row>
    <row r="29" spans="1:14" x14ac:dyDescent="0.25">
      <c r="A29" t="s">
        <v>153</v>
      </c>
      <c r="B29" t="s">
        <v>15</v>
      </c>
      <c r="C29">
        <v>8922045</v>
      </c>
      <c r="D29" t="s">
        <v>44</v>
      </c>
      <c r="E29" t="s">
        <v>26</v>
      </c>
      <c r="F29">
        <v>7</v>
      </c>
      <c r="G29">
        <v>7</v>
      </c>
      <c r="H29">
        <v>57</v>
      </c>
      <c r="I29">
        <v>59</v>
      </c>
      <c r="J29">
        <v>2</v>
      </c>
      <c r="K29" t="s">
        <v>18</v>
      </c>
      <c r="L29" t="s">
        <v>18</v>
      </c>
      <c r="M29" t="s">
        <v>18</v>
      </c>
      <c r="N29" s="3">
        <v>880</v>
      </c>
    </row>
    <row r="30" spans="1:14" x14ac:dyDescent="0.25">
      <c r="A30" t="s">
        <v>154</v>
      </c>
      <c r="B30" t="s">
        <v>15</v>
      </c>
      <c r="C30">
        <v>8922056</v>
      </c>
      <c r="D30" t="s">
        <v>45</v>
      </c>
      <c r="E30" t="s">
        <v>26</v>
      </c>
      <c r="F30">
        <v>7</v>
      </c>
      <c r="G30">
        <v>7</v>
      </c>
      <c r="H30">
        <v>100</v>
      </c>
      <c r="I30">
        <v>98</v>
      </c>
      <c r="J30">
        <v>-2</v>
      </c>
      <c r="K30" t="s">
        <v>18</v>
      </c>
      <c r="L30" t="s">
        <v>18</v>
      </c>
      <c r="M30" t="s">
        <v>18</v>
      </c>
      <c r="N30" s="3">
        <v>0</v>
      </c>
    </row>
    <row r="31" spans="1:14" x14ac:dyDescent="0.25">
      <c r="A31" t="s">
        <v>155</v>
      </c>
      <c r="B31" t="s">
        <v>15</v>
      </c>
      <c r="C31">
        <v>8922057</v>
      </c>
      <c r="D31" t="s">
        <v>46</v>
      </c>
      <c r="E31" t="s">
        <v>26</v>
      </c>
      <c r="F31">
        <v>7</v>
      </c>
      <c r="G31">
        <v>7</v>
      </c>
      <c r="H31">
        <v>20</v>
      </c>
      <c r="I31">
        <v>15</v>
      </c>
      <c r="J31">
        <v>-5</v>
      </c>
      <c r="K31" t="s">
        <v>18</v>
      </c>
      <c r="L31" t="s">
        <v>18</v>
      </c>
      <c r="M31" t="s">
        <v>18</v>
      </c>
      <c r="N31" s="3">
        <v>0</v>
      </c>
    </row>
    <row r="32" spans="1:14" x14ac:dyDescent="0.25">
      <c r="A32" t="s">
        <v>156</v>
      </c>
      <c r="B32" t="s">
        <v>15</v>
      </c>
      <c r="C32">
        <v>8922061</v>
      </c>
      <c r="D32" t="s">
        <v>47</v>
      </c>
      <c r="E32" t="s">
        <v>26</v>
      </c>
      <c r="F32">
        <v>7</v>
      </c>
      <c r="G32">
        <v>7</v>
      </c>
      <c r="H32">
        <v>61</v>
      </c>
      <c r="I32">
        <v>78</v>
      </c>
      <c r="J32">
        <v>17</v>
      </c>
      <c r="K32" t="s">
        <v>18</v>
      </c>
      <c r="L32" t="s">
        <v>18</v>
      </c>
      <c r="M32" t="s">
        <v>18</v>
      </c>
      <c r="N32" s="3">
        <v>7480</v>
      </c>
    </row>
    <row r="33" spans="1:14" x14ac:dyDescent="0.25">
      <c r="A33" t="s">
        <v>157</v>
      </c>
      <c r="B33" t="s">
        <v>15</v>
      </c>
      <c r="C33">
        <v>8922074</v>
      </c>
      <c r="D33" t="s">
        <v>48</v>
      </c>
      <c r="E33" t="s">
        <v>26</v>
      </c>
      <c r="F33">
        <v>7</v>
      </c>
      <c r="G33">
        <v>7</v>
      </c>
      <c r="H33">
        <v>43</v>
      </c>
      <c r="I33">
        <v>52</v>
      </c>
      <c r="J33">
        <v>9</v>
      </c>
      <c r="K33" t="s">
        <v>18</v>
      </c>
      <c r="L33" t="s">
        <v>18</v>
      </c>
      <c r="M33" t="s">
        <v>18</v>
      </c>
      <c r="N33" s="3">
        <v>3960</v>
      </c>
    </row>
    <row r="34" spans="1:14" x14ac:dyDescent="0.25">
      <c r="A34" t="s">
        <v>158</v>
      </c>
      <c r="B34" t="s">
        <v>15</v>
      </c>
      <c r="C34">
        <v>8922077</v>
      </c>
      <c r="D34" t="s">
        <v>49</v>
      </c>
      <c r="E34" t="s">
        <v>26</v>
      </c>
      <c r="F34">
        <v>7</v>
      </c>
      <c r="G34">
        <v>7</v>
      </c>
      <c r="H34">
        <v>46</v>
      </c>
      <c r="I34">
        <v>47</v>
      </c>
      <c r="J34">
        <v>1</v>
      </c>
      <c r="K34" t="s">
        <v>18</v>
      </c>
      <c r="L34" t="s">
        <v>18</v>
      </c>
      <c r="M34" t="s">
        <v>18</v>
      </c>
      <c r="N34" s="3">
        <v>440</v>
      </c>
    </row>
    <row r="35" spans="1:14" x14ac:dyDescent="0.25">
      <c r="A35" t="s">
        <v>159</v>
      </c>
      <c r="B35" t="s">
        <v>15</v>
      </c>
      <c r="C35">
        <v>8922079</v>
      </c>
      <c r="D35" t="s">
        <v>50</v>
      </c>
      <c r="E35" t="s">
        <v>26</v>
      </c>
      <c r="F35">
        <v>7</v>
      </c>
      <c r="G35">
        <v>7</v>
      </c>
      <c r="H35">
        <v>74</v>
      </c>
      <c r="I35">
        <v>65</v>
      </c>
      <c r="J35">
        <v>-9</v>
      </c>
      <c r="K35" t="s">
        <v>18</v>
      </c>
      <c r="L35" t="s">
        <v>18</v>
      </c>
      <c r="M35" t="s">
        <v>18</v>
      </c>
      <c r="N35" s="3">
        <v>0</v>
      </c>
    </row>
    <row r="36" spans="1:14" x14ac:dyDescent="0.25">
      <c r="A36" t="s">
        <v>160</v>
      </c>
      <c r="B36" t="s">
        <v>15</v>
      </c>
      <c r="C36">
        <v>8922080</v>
      </c>
      <c r="D36" t="s">
        <v>51</v>
      </c>
      <c r="E36" t="s">
        <v>26</v>
      </c>
      <c r="F36">
        <v>7</v>
      </c>
      <c r="G36">
        <v>7</v>
      </c>
      <c r="H36">
        <v>22</v>
      </c>
      <c r="I36">
        <v>31</v>
      </c>
      <c r="J36">
        <v>9</v>
      </c>
      <c r="K36" t="s">
        <v>18</v>
      </c>
      <c r="L36" t="s">
        <v>18</v>
      </c>
      <c r="M36" t="s">
        <v>18</v>
      </c>
      <c r="N36" s="3">
        <v>3960</v>
      </c>
    </row>
    <row r="37" spans="1:14" x14ac:dyDescent="0.25">
      <c r="A37" t="s">
        <v>161</v>
      </c>
      <c r="B37" t="s">
        <v>15</v>
      </c>
      <c r="C37">
        <v>8922081</v>
      </c>
      <c r="D37" t="s">
        <v>52</v>
      </c>
      <c r="E37" t="s">
        <v>26</v>
      </c>
      <c r="F37">
        <v>7</v>
      </c>
      <c r="G37">
        <v>7</v>
      </c>
      <c r="H37">
        <v>156</v>
      </c>
      <c r="I37">
        <v>108</v>
      </c>
      <c r="J37">
        <v>-48</v>
      </c>
      <c r="K37" t="s">
        <v>18</v>
      </c>
      <c r="L37" t="s">
        <v>18</v>
      </c>
      <c r="M37" t="s">
        <v>18</v>
      </c>
      <c r="N37" s="3">
        <v>0</v>
      </c>
    </row>
    <row r="38" spans="1:14" x14ac:dyDescent="0.25">
      <c r="A38" t="s">
        <v>162</v>
      </c>
      <c r="B38" t="s">
        <v>15</v>
      </c>
      <c r="C38">
        <v>8922082</v>
      </c>
      <c r="D38" t="s">
        <v>53</v>
      </c>
      <c r="E38" t="s">
        <v>26</v>
      </c>
      <c r="F38">
        <v>7</v>
      </c>
      <c r="G38">
        <v>7</v>
      </c>
      <c r="H38">
        <v>48</v>
      </c>
      <c r="I38">
        <v>66</v>
      </c>
      <c r="J38">
        <v>18</v>
      </c>
      <c r="K38" t="s">
        <v>18</v>
      </c>
      <c r="L38" t="s">
        <v>18</v>
      </c>
      <c r="M38" t="s">
        <v>18</v>
      </c>
      <c r="N38" s="3">
        <v>7920</v>
      </c>
    </row>
    <row r="39" spans="1:14" x14ac:dyDescent="0.25">
      <c r="A39" t="s">
        <v>163</v>
      </c>
      <c r="B39" t="s">
        <v>15</v>
      </c>
      <c r="C39">
        <v>8922088</v>
      </c>
      <c r="D39" t="s">
        <v>54</v>
      </c>
      <c r="E39" t="s">
        <v>26</v>
      </c>
      <c r="F39">
        <v>7</v>
      </c>
      <c r="G39">
        <v>7</v>
      </c>
      <c r="H39">
        <v>60</v>
      </c>
      <c r="I39">
        <v>58</v>
      </c>
      <c r="J39">
        <v>-2</v>
      </c>
      <c r="K39" t="s">
        <v>18</v>
      </c>
      <c r="L39" t="s">
        <v>18</v>
      </c>
      <c r="M39" t="s">
        <v>18</v>
      </c>
      <c r="N39" s="3">
        <v>0</v>
      </c>
    </row>
    <row r="40" spans="1:14" x14ac:dyDescent="0.25">
      <c r="A40" t="s">
        <v>164</v>
      </c>
      <c r="B40" t="s">
        <v>15</v>
      </c>
      <c r="C40">
        <v>8922090</v>
      </c>
      <c r="D40" t="s">
        <v>55</v>
      </c>
      <c r="E40" t="s">
        <v>26</v>
      </c>
      <c r="F40">
        <v>7</v>
      </c>
      <c r="G40">
        <v>7</v>
      </c>
      <c r="H40">
        <v>48</v>
      </c>
      <c r="I40">
        <v>53</v>
      </c>
      <c r="J40">
        <v>5</v>
      </c>
      <c r="K40" t="s">
        <v>18</v>
      </c>
      <c r="L40" t="s">
        <v>18</v>
      </c>
      <c r="M40" t="s">
        <v>18</v>
      </c>
      <c r="N40" s="3">
        <v>2200</v>
      </c>
    </row>
    <row r="41" spans="1:14" x14ac:dyDescent="0.25">
      <c r="A41" t="s">
        <v>165</v>
      </c>
      <c r="B41" t="s">
        <v>15</v>
      </c>
      <c r="C41">
        <v>8922095</v>
      </c>
      <c r="D41" t="s">
        <v>56</v>
      </c>
      <c r="E41" t="s">
        <v>26</v>
      </c>
      <c r="F41">
        <v>7</v>
      </c>
      <c r="G41">
        <v>7</v>
      </c>
      <c r="H41">
        <v>141</v>
      </c>
      <c r="I41">
        <v>184</v>
      </c>
      <c r="J41">
        <v>43</v>
      </c>
      <c r="K41" t="s">
        <v>18</v>
      </c>
      <c r="L41" t="s">
        <v>18</v>
      </c>
      <c r="M41" t="s">
        <v>18</v>
      </c>
      <c r="N41" s="3">
        <v>18920</v>
      </c>
    </row>
    <row r="42" spans="1:14" x14ac:dyDescent="0.25">
      <c r="A42" t="s">
        <v>166</v>
      </c>
      <c r="B42" t="s">
        <v>15</v>
      </c>
      <c r="C42">
        <v>8922097</v>
      </c>
      <c r="D42" t="s">
        <v>57</v>
      </c>
      <c r="E42" t="s">
        <v>26</v>
      </c>
      <c r="F42">
        <v>7</v>
      </c>
      <c r="G42">
        <v>7</v>
      </c>
      <c r="H42">
        <v>73</v>
      </c>
      <c r="I42">
        <v>66</v>
      </c>
      <c r="J42">
        <v>-7</v>
      </c>
      <c r="K42" t="s">
        <v>18</v>
      </c>
      <c r="L42" t="s">
        <v>18</v>
      </c>
      <c r="M42" t="s">
        <v>18</v>
      </c>
      <c r="N42" s="3">
        <v>0</v>
      </c>
    </row>
    <row r="43" spans="1:14" x14ac:dyDescent="0.25">
      <c r="A43" t="s">
        <v>167</v>
      </c>
      <c r="B43" t="s">
        <v>15</v>
      </c>
      <c r="C43">
        <v>8922099</v>
      </c>
      <c r="D43" t="s">
        <v>58</v>
      </c>
      <c r="E43" t="s">
        <v>26</v>
      </c>
      <c r="F43">
        <v>7</v>
      </c>
      <c r="G43">
        <v>7</v>
      </c>
      <c r="H43">
        <v>50</v>
      </c>
      <c r="I43">
        <v>57</v>
      </c>
      <c r="J43">
        <v>7</v>
      </c>
      <c r="K43" t="s">
        <v>18</v>
      </c>
      <c r="L43" t="s">
        <v>18</v>
      </c>
      <c r="M43" t="s">
        <v>18</v>
      </c>
      <c r="N43" s="3">
        <v>3080</v>
      </c>
    </row>
    <row r="44" spans="1:14" x14ac:dyDescent="0.25">
      <c r="A44" t="s">
        <v>168</v>
      </c>
      <c r="B44" t="s">
        <v>15</v>
      </c>
      <c r="C44">
        <v>8922110</v>
      </c>
      <c r="D44" t="s">
        <v>59</v>
      </c>
      <c r="E44" t="s">
        <v>26</v>
      </c>
      <c r="F44">
        <v>7</v>
      </c>
      <c r="G44">
        <v>7</v>
      </c>
      <c r="H44">
        <v>173</v>
      </c>
      <c r="I44">
        <v>188</v>
      </c>
      <c r="J44">
        <v>15</v>
      </c>
      <c r="K44" t="s">
        <v>18</v>
      </c>
      <c r="L44" t="s">
        <v>18</v>
      </c>
      <c r="M44" t="s">
        <v>18</v>
      </c>
      <c r="N44" s="3">
        <v>6600</v>
      </c>
    </row>
    <row r="45" spans="1:14" x14ac:dyDescent="0.25">
      <c r="A45" t="s">
        <v>169</v>
      </c>
      <c r="B45" t="s">
        <v>15</v>
      </c>
      <c r="C45">
        <v>8922117</v>
      </c>
      <c r="D45" t="s">
        <v>60</v>
      </c>
      <c r="E45" t="s">
        <v>26</v>
      </c>
      <c r="F45">
        <v>7</v>
      </c>
      <c r="G45">
        <v>7</v>
      </c>
      <c r="H45">
        <v>114</v>
      </c>
      <c r="I45">
        <v>95</v>
      </c>
      <c r="J45">
        <v>-19</v>
      </c>
      <c r="K45" t="s">
        <v>18</v>
      </c>
      <c r="L45" t="s">
        <v>18</v>
      </c>
      <c r="M45" t="s">
        <v>18</v>
      </c>
      <c r="N45" s="3">
        <v>0</v>
      </c>
    </row>
    <row r="46" spans="1:14" x14ac:dyDescent="0.25">
      <c r="A46" t="s">
        <v>170</v>
      </c>
      <c r="B46" t="s">
        <v>15</v>
      </c>
      <c r="C46">
        <v>8922118</v>
      </c>
      <c r="D46" t="s">
        <v>61</v>
      </c>
      <c r="E46" t="s">
        <v>26</v>
      </c>
      <c r="F46">
        <v>7</v>
      </c>
      <c r="G46">
        <v>7</v>
      </c>
      <c r="H46">
        <v>75</v>
      </c>
      <c r="I46">
        <v>77</v>
      </c>
      <c r="J46">
        <v>2</v>
      </c>
      <c r="K46" t="s">
        <v>18</v>
      </c>
      <c r="L46" t="s">
        <v>18</v>
      </c>
      <c r="M46" t="s">
        <v>18</v>
      </c>
      <c r="N46" s="3">
        <v>880</v>
      </c>
    </row>
    <row r="47" spans="1:14" x14ac:dyDescent="0.25">
      <c r="A47" t="s">
        <v>171</v>
      </c>
      <c r="B47" t="s">
        <v>15</v>
      </c>
      <c r="C47">
        <v>8922128</v>
      </c>
      <c r="D47" t="s">
        <v>62</v>
      </c>
      <c r="E47" t="s">
        <v>26</v>
      </c>
      <c r="F47">
        <v>7</v>
      </c>
      <c r="G47">
        <v>7</v>
      </c>
      <c r="H47">
        <v>59</v>
      </c>
      <c r="I47">
        <v>64</v>
      </c>
      <c r="J47">
        <v>5</v>
      </c>
      <c r="K47" t="s">
        <v>18</v>
      </c>
      <c r="L47" t="s">
        <v>18</v>
      </c>
      <c r="M47" t="s">
        <v>18</v>
      </c>
      <c r="N47" s="3">
        <v>2200</v>
      </c>
    </row>
    <row r="48" spans="1:14" x14ac:dyDescent="0.25">
      <c r="A48" t="s">
        <v>172</v>
      </c>
      <c r="B48" t="s">
        <v>15</v>
      </c>
      <c r="C48">
        <v>8922151</v>
      </c>
      <c r="D48" t="s">
        <v>63</v>
      </c>
      <c r="E48" t="s">
        <v>26</v>
      </c>
      <c r="F48">
        <v>7</v>
      </c>
      <c r="G48">
        <v>7</v>
      </c>
      <c r="H48">
        <v>79</v>
      </c>
      <c r="I48">
        <v>92</v>
      </c>
      <c r="J48">
        <v>13</v>
      </c>
      <c r="K48" t="s">
        <v>18</v>
      </c>
      <c r="L48" t="s">
        <v>18</v>
      </c>
      <c r="M48" t="s">
        <v>18</v>
      </c>
      <c r="N48" s="3">
        <v>5720</v>
      </c>
    </row>
    <row r="49" spans="1:14" x14ac:dyDescent="0.25">
      <c r="A49" t="s">
        <v>173</v>
      </c>
      <c r="B49" t="s">
        <v>15</v>
      </c>
      <c r="C49">
        <v>8922152</v>
      </c>
      <c r="D49" t="s">
        <v>64</v>
      </c>
      <c r="E49" t="s">
        <v>26</v>
      </c>
      <c r="F49">
        <v>7</v>
      </c>
      <c r="G49">
        <v>7</v>
      </c>
      <c r="H49">
        <v>68</v>
      </c>
      <c r="I49">
        <v>83</v>
      </c>
      <c r="J49">
        <v>15</v>
      </c>
      <c r="K49" t="s">
        <v>18</v>
      </c>
      <c r="L49" t="s">
        <v>18</v>
      </c>
      <c r="M49" t="s">
        <v>18</v>
      </c>
      <c r="N49" s="3">
        <v>6600</v>
      </c>
    </row>
    <row r="50" spans="1:14" x14ac:dyDescent="0.25">
      <c r="A50" t="s">
        <v>174</v>
      </c>
      <c r="B50" t="s">
        <v>15</v>
      </c>
      <c r="C50">
        <v>8922153</v>
      </c>
      <c r="D50" t="s">
        <v>65</v>
      </c>
      <c r="E50" t="s">
        <v>26</v>
      </c>
      <c r="F50">
        <v>7</v>
      </c>
      <c r="G50">
        <v>7</v>
      </c>
      <c r="H50">
        <v>201</v>
      </c>
      <c r="I50">
        <v>180</v>
      </c>
      <c r="J50">
        <v>-21</v>
      </c>
      <c r="K50" t="s">
        <v>18</v>
      </c>
      <c r="L50" t="s">
        <v>18</v>
      </c>
      <c r="M50" t="s">
        <v>18</v>
      </c>
      <c r="N50" s="3">
        <v>0</v>
      </c>
    </row>
    <row r="51" spans="1:14" x14ac:dyDescent="0.25">
      <c r="A51" t="s">
        <v>175</v>
      </c>
      <c r="B51" t="s">
        <v>15</v>
      </c>
      <c r="C51">
        <v>8922155</v>
      </c>
      <c r="D51" t="s">
        <v>66</v>
      </c>
      <c r="E51" t="s">
        <v>26</v>
      </c>
      <c r="F51">
        <v>7</v>
      </c>
      <c r="G51">
        <v>7</v>
      </c>
      <c r="H51">
        <v>76</v>
      </c>
      <c r="I51">
        <v>87</v>
      </c>
      <c r="J51">
        <v>11</v>
      </c>
      <c r="K51" t="s">
        <v>18</v>
      </c>
      <c r="L51" t="s">
        <v>18</v>
      </c>
      <c r="M51" t="s">
        <v>18</v>
      </c>
      <c r="N51" s="3">
        <v>4840</v>
      </c>
    </row>
    <row r="52" spans="1:14" x14ac:dyDescent="0.25">
      <c r="A52" t="s">
        <v>176</v>
      </c>
      <c r="B52" t="s">
        <v>15</v>
      </c>
      <c r="C52">
        <v>8922157</v>
      </c>
      <c r="D52" t="s">
        <v>67</v>
      </c>
      <c r="E52" t="s">
        <v>26</v>
      </c>
      <c r="F52">
        <v>7</v>
      </c>
      <c r="G52">
        <v>7</v>
      </c>
      <c r="H52">
        <v>80</v>
      </c>
      <c r="I52">
        <v>80</v>
      </c>
      <c r="J52">
        <v>0</v>
      </c>
      <c r="K52" t="s">
        <v>18</v>
      </c>
      <c r="L52" t="s">
        <v>18</v>
      </c>
      <c r="M52" t="s">
        <v>18</v>
      </c>
      <c r="N52" s="3">
        <v>0</v>
      </c>
    </row>
    <row r="53" spans="1:14" x14ac:dyDescent="0.25">
      <c r="A53" t="s">
        <v>177</v>
      </c>
      <c r="B53" t="s">
        <v>15</v>
      </c>
      <c r="C53">
        <v>8922158</v>
      </c>
      <c r="D53" t="s">
        <v>68</v>
      </c>
      <c r="E53" t="s">
        <v>26</v>
      </c>
      <c r="F53">
        <v>7</v>
      </c>
      <c r="G53">
        <v>7</v>
      </c>
      <c r="H53">
        <v>96</v>
      </c>
      <c r="I53">
        <v>107</v>
      </c>
      <c r="J53">
        <v>11</v>
      </c>
      <c r="K53" t="s">
        <v>18</v>
      </c>
      <c r="L53" t="s">
        <v>18</v>
      </c>
      <c r="M53" t="s">
        <v>18</v>
      </c>
      <c r="N53" s="3">
        <v>4840</v>
      </c>
    </row>
    <row r="54" spans="1:14" x14ac:dyDescent="0.25">
      <c r="A54" t="s">
        <v>178</v>
      </c>
      <c r="B54" t="s">
        <v>15</v>
      </c>
      <c r="C54">
        <v>8922163</v>
      </c>
      <c r="D54" t="s">
        <v>69</v>
      </c>
      <c r="E54" t="s">
        <v>26</v>
      </c>
      <c r="F54">
        <v>7</v>
      </c>
      <c r="G54">
        <v>7</v>
      </c>
      <c r="H54">
        <v>39</v>
      </c>
      <c r="I54">
        <v>35</v>
      </c>
      <c r="J54">
        <v>-4</v>
      </c>
      <c r="K54" t="s">
        <v>18</v>
      </c>
      <c r="L54" t="s">
        <v>18</v>
      </c>
      <c r="M54" t="s">
        <v>18</v>
      </c>
      <c r="N54" s="3">
        <v>0</v>
      </c>
    </row>
    <row r="55" spans="1:14" x14ac:dyDescent="0.25">
      <c r="A55" t="s">
        <v>179</v>
      </c>
      <c r="B55" t="s">
        <v>15</v>
      </c>
      <c r="C55">
        <v>8922170</v>
      </c>
      <c r="D55" t="s">
        <v>70</v>
      </c>
      <c r="E55" t="s">
        <v>26</v>
      </c>
      <c r="F55">
        <v>7</v>
      </c>
      <c r="G55">
        <v>7</v>
      </c>
      <c r="H55">
        <v>64</v>
      </c>
      <c r="I55">
        <v>50</v>
      </c>
      <c r="J55">
        <v>-14</v>
      </c>
      <c r="K55" t="s">
        <v>18</v>
      </c>
      <c r="L55" t="s">
        <v>18</v>
      </c>
      <c r="M55" t="s">
        <v>18</v>
      </c>
      <c r="N55" s="3">
        <v>0</v>
      </c>
    </row>
    <row r="56" spans="1:14" x14ac:dyDescent="0.25">
      <c r="A56" t="s">
        <v>180</v>
      </c>
      <c r="B56" t="s">
        <v>15</v>
      </c>
      <c r="C56">
        <v>8922183</v>
      </c>
      <c r="D56" t="s">
        <v>71</v>
      </c>
      <c r="E56" t="s">
        <v>26</v>
      </c>
      <c r="F56">
        <v>7</v>
      </c>
      <c r="G56">
        <v>7</v>
      </c>
      <c r="H56">
        <v>130</v>
      </c>
      <c r="I56">
        <v>139</v>
      </c>
      <c r="J56">
        <v>9</v>
      </c>
      <c r="K56" t="s">
        <v>18</v>
      </c>
      <c r="L56" t="s">
        <v>18</v>
      </c>
      <c r="M56" t="s">
        <v>18</v>
      </c>
      <c r="N56" s="3">
        <v>3960</v>
      </c>
    </row>
    <row r="57" spans="1:14" x14ac:dyDescent="0.25">
      <c r="A57" t="s">
        <v>181</v>
      </c>
      <c r="B57" t="s">
        <v>15</v>
      </c>
      <c r="C57">
        <v>8922190</v>
      </c>
      <c r="D57" t="s">
        <v>72</v>
      </c>
      <c r="E57" t="s">
        <v>26</v>
      </c>
      <c r="F57">
        <v>7</v>
      </c>
      <c r="G57">
        <v>7</v>
      </c>
      <c r="H57">
        <v>39</v>
      </c>
      <c r="I57">
        <v>40</v>
      </c>
      <c r="J57">
        <v>1</v>
      </c>
      <c r="K57" t="s">
        <v>18</v>
      </c>
      <c r="L57" t="s">
        <v>18</v>
      </c>
      <c r="M57" t="s">
        <v>18</v>
      </c>
      <c r="N57" s="3">
        <v>440</v>
      </c>
    </row>
    <row r="58" spans="1:14" x14ac:dyDescent="0.25">
      <c r="A58" t="s">
        <v>182</v>
      </c>
      <c r="B58" t="s">
        <v>15</v>
      </c>
      <c r="C58">
        <v>8922360</v>
      </c>
      <c r="D58" t="s">
        <v>73</v>
      </c>
      <c r="E58" t="s">
        <v>26</v>
      </c>
      <c r="F58">
        <v>7</v>
      </c>
      <c r="G58">
        <v>7</v>
      </c>
      <c r="H58">
        <v>48</v>
      </c>
      <c r="I58">
        <v>63</v>
      </c>
      <c r="J58">
        <v>15</v>
      </c>
      <c r="K58" t="s">
        <v>18</v>
      </c>
      <c r="L58" t="s">
        <v>18</v>
      </c>
      <c r="M58" t="s">
        <v>18</v>
      </c>
      <c r="N58" s="3">
        <v>6600</v>
      </c>
    </row>
    <row r="59" spans="1:14" x14ac:dyDescent="0.25">
      <c r="A59" t="s">
        <v>183</v>
      </c>
      <c r="B59" t="s">
        <v>15</v>
      </c>
      <c r="C59">
        <v>8922894</v>
      </c>
      <c r="D59" t="s">
        <v>74</v>
      </c>
      <c r="E59" t="s">
        <v>26</v>
      </c>
      <c r="F59">
        <v>7</v>
      </c>
      <c r="G59">
        <v>7</v>
      </c>
      <c r="H59">
        <v>78</v>
      </c>
      <c r="I59">
        <v>80</v>
      </c>
      <c r="J59">
        <v>2</v>
      </c>
      <c r="K59" t="s">
        <v>18</v>
      </c>
      <c r="L59" t="s">
        <v>18</v>
      </c>
      <c r="M59" t="s">
        <v>18</v>
      </c>
      <c r="N59" s="3">
        <v>880</v>
      </c>
    </row>
    <row r="60" spans="1:14" x14ac:dyDescent="0.25">
      <c r="A60" t="s">
        <v>184</v>
      </c>
      <c r="B60" t="s">
        <v>15</v>
      </c>
      <c r="C60">
        <v>8922897</v>
      </c>
      <c r="D60" t="s">
        <v>75</v>
      </c>
      <c r="E60" t="s">
        <v>26</v>
      </c>
      <c r="F60">
        <v>7</v>
      </c>
      <c r="G60">
        <v>7</v>
      </c>
      <c r="H60">
        <v>84</v>
      </c>
      <c r="I60">
        <v>84</v>
      </c>
      <c r="J60">
        <v>0</v>
      </c>
      <c r="K60" t="s">
        <v>18</v>
      </c>
      <c r="L60" t="s">
        <v>18</v>
      </c>
      <c r="M60" t="s">
        <v>18</v>
      </c>
      <c r="N60" s="3">
        <v>0</v>
      </c>
    </row>
    <row r="61" spans="1:14" x14ac:dyDescent="0.25">
      <c r="A61" t="s">
        <v>185</v>
      </c>
      <c r="B61" t="s">
        <v>15</v>
      </c>
      <c r="C61">
        <v>8922898</v>
      </c>
      <c r="D61" t="s">
        <v>76</v>
      </c>
      <c r="E61" t="s">
        <v>26</v>
      </c>
      <c r="F61">
        <v>7</v>
      </c>
      <c r="G61">
        <v>7</v>
      </c>
      <c r="H61">
        <v>42</v>
      </c>
      <c r="I61">
        <v>46</v>
      </c>
      <c r="J61">
        <v>4</v>
      </c>
      <c r="K61" t="s">
        <v>18</v>
      </c>
      <c r="L61" t="s">
        <v>18</v>
      </c>
      <c r="M61" t="s">
        <v>18</v>
      </c>
      <c r="N61" s="3">
        <v>1760</v>
      </c>
    </row>
    <row r="62" spans="1:14" x14ac:dyDescent="0.25">
      <c r="A62" t="s">
        <v>186</v>
      </c>
      <c r="B62" t="s">
        <v>15</v>
      </c>
      <c r="C62">
        <v>8922906</v>
      </c>
      <c r="D62" t="s">
        <v>77</v>
      </c>
      <c r="E62" t="s">
        <v>26</v>
      </c>
      <c r="F62">
        <v>7</v>
      </c>
      <c r="G62">
        <v>7</v>
      </c>
      <c r="H62">
        <v>72</v>
      </c>
      <c r="I62">
        <v>93</v>
      </c>
      <c r="J62">
        <v>21</v>
      </c>
      <c r="K62" t="s">
        <v>18</v>
      </c>
      <c r="L62" t="s">
        <v>18</v>
      </c>
      <c r="M62" t="s">
        <v>18</v>
      </c>
      <c r="N62" s="3">
        <v>9240</v>
      </c>
    </row>
    <row r="63" spans="1:14" x14ac:dyDescent="0.25">
      <c r="A63" t="s">
        <v>187</v>
      </c>
      <c r="B63" t="s">
        <v>15</v>
      </c>
      <c r="C63">
        <v>8922907</v>
      </c>
      <c r="D63" t="s">
        <v>78</v>
      </c>
      <c r="E63" t="s">
        <v>26</v>
      </c>
      <c r="F63">
        <v>7</v>
      </c>
      <c r="G63">
        <v>7</v>
      </c>
      <c r="H63">
        <v>61</v>
      </c>
      <c r="I63">
        <v>79</v>
      </c>
      <c r="J63">
        <v>18</v>
      </c>
      <c r="K63" t="s">
        <v>18</v>
      </c>
      <c r="L63" t="s">
        <v>18</v>
      </c>
      <c r="M63" t="s">
        <v>18</v>
      </c>
      <c r="N63" s="3">
        <v>7920</v>
      </c>
    </row>
    <row r="64" spans="1:14" x14ac:dyDescent="0.25">
      <c r="A64" t="s">
        <v>188</v>
      </c>
      <c r="B64" t="s">
        <v>15</v>
      </c>
      <c r="C64">
        <v>8922929</v>
      </c>
      <c r="D64" t="s">
        <v>79</v>
      </c>
      <c r="E64" t="s">
        <v>26</v>
      </c>
      <c r="F64">
        <v>7</v>
      </c>
      <c r="G64">
        <v>7</v>
      </c>
      <c r="H64">
        <v>110</v>
      </c>
      <c r="I64">
        <v>135</v>
      </c>
      <c r="J64">
        <v>25</v>
      </c>
      <c r="K64" t="s">
        <v>18</v>
      </c>
      <c r="L64" t="s">
        <v>18</v>
      </c>
      <c r="M64" t="s">
        <v>18</v>
      </c>
      <c r="N64" s="3">
        <v>11000</v>
      </c>
    </row>
    <row r="65" spans="1:14" x14ac:dyDescent="0.25">
      <c r="A65" t="s">
        <v>189</v>
      </c>
      <c r="B65" t="s">
        <v>15</v>
      </c>
      <c r="C65">
        <v>8922935</v>
      </c>
      <c r="D65" t="s">
        <v>80</v>
      </c>
      <c r="E65" t="s">
        <v>26</v>
      </c>
      <c r="F65">
        <v>7</v>
      </c>
      <c r="G65">
        <v>7</v>
      </c>
      <c r="H65">
        <v>99</v>
      </c>
      <c r="I65">
        <v>126</v>
      </c>
      <c r="J65">
        <v>27</v>
      </c>
      <c r="K65" t="s">
        <v>18</v>
      </c>
      <c r="L65" t="s">
        <v>18</v>
      </c>
      <c r="M65" t="s">
        <v>18</v>
      </c>
      <c r="N65" s="3">
        <v>11880</v>
      </c>
    </row>
    <row r="66" spans="1:14" x14ac:dyDescent="0.25">
      <c r="A66" t="s">
        <v>190</v>
      </c>
      <c r="B66" t="s">
        <v>15</v>
      </c>
      <c r="C66">
        <v>8922939</v>
      </c>
      <c r="D66" t="s">
        <v>81</v>
      </c>
      <c r="E66" t="s">
        <v>26</v>
      </c>
      <c r="F66">
        <v>7</v>
      </c>
      <c r="G66">
        <v>7</v>
      </c>
      <c r="H66">
        <v>133</v>
      </c>
      <c r="I66">
        <v>138</v>
      </c>
      <c r="J66">
        <v>5</v>
      </c>
      <c r="K66" t="s">
        <v>18</v>
      </c>
      <c r="L66" t="s">
        <v>18</v>
      </c>
      <c r="M66" t="s">
        <v>18</v>
      </c>
      <c r="N66" s="3">
        <v>2200</v>
      </c>
    </row>
    <row r="67" spans="1:14" x14ac:dyDescent="0.25">
      <c r="A67" t="s">
        <v>191</v>
      </c>
      <c r="B67" t="s">
        <v>15</v>
      </c>
      <c r="C67">
        <v>8923000</v>
      </c>
      <c r="D67" t="s">
        <v>82</v>
      </c>
      <c r="E67" t="s">
        <v>26</v>
      </c>
      <c r="F67">
        <v>7</v>
      </c>
      <c r="G67">
        <v>7</v>
      </c>
      <c r="H67">
        <v>64</v>
      </c>
      <c r="I67">
        <v>72</v>
      </c>
      <c r="J67">
        <v>8</v>
      </c>
      <c r="K67" t="s">
        <v>18</v>
      </c>
      <c r="L67" t="s">
        <v>18</v>
      </c>
      <c r="M67" t="s">
        <v>18</v>
      </c>
      <c r="N67" s="3">
        <v>3520</v>
      </c>
    </row>
    <row r="68" spans="1:14" x14ac:dyDescent="0.25">
      <c r="A68" t="s">
        <v>192</v>
      </c>
      <c r="B68" t="s">
        <v>15</v>
      </c>
      <c r="C68">
        <v>8923311</v>
      </c>
      <c r="D68" t="s">
        <v>83</v>
      </c>
      <c r="E68" t="s">
        <v>26</v>
      </c>
      <c r="F68">
        <v>7</v>
      </c>
      <c r="G68">
        <v>7</v>
      </c>
      <c r="H68">
        <v>44</v>
      </c>
      <c r="I68">
        <v>44</v>
      </c>
      <c r="J68">
        <v>0</v>
      </c>
      <c r="K68" t="s">
        <v>18</v>
      </c>
      <c r="L68" t="s">
        <v>18</v>
      </c>
      <c r="M68" t="s">
        <v>18</v>
      </c>
      <c r="N68" s="3">
        <v>0</v>
      </c>
    </row>
    <row r="69" spans="1:14" x14ac:dyDescent="0.25">
      <c r="A69" t="s">
        <v>193</v>
      </c>
      <c r="B69" t="s">
        <v>15</v>
      </c>
      <c r="C69">
        <v>8923312</v>
      </c>
      <c r="D69" t="s">
        <v>84</v>
      </c>
      <c r="E69" t="s">
        <v>26</v>
      </c>
      <c r="F69">
        <v>7</v>
      </c>
      <c r="G69">
        <v>7</v>
      </c>
      <c r="H69">
        <v>14</v>
      </c>
      <c r="I69">
        <v>17</v>
      </c>
      <c r="J69">
        <v>3</v>
      </c>
      <c r="K69" t="s">
        <v>18</v>
      </c>
      <c r="L69" t="s">
        <v>18</v>
      </c>
      <c r="M69" t="s">
        <v>18</v>
      </c>
      <c r="N69" s="3">
        <v>1320</v>
      </c>
    </row>
    <row r="70" spans="1:14" x14ac:dyDescent="0.25">
      <c r="A70" t="s">
        <v>194</v>
      </c>
      <c r="B70" t="s">
        <v>15</v>
      </c>
      <c r="C70">
        <v>8923313</v>
      </c>
      <c r="D70" t="s">
        <v>85</v>
      </c>
      <c r="E70" t="s">
        <v>26</v>
      </c>
      <c r="F70">
        <v>7</v>
      </c>
      <c r="G70">
        <v>7</v>
      </c>
      <c r="H70">
        <v>32</v>
      </c>
      <c r="I70">
        <v>40</v>
      </c>
      <c r="J70">
        <v>8</v>
      </c>
      <c r="K70" t="s">
        <v>18</v>
      </c>
      <c r="L70" t="s">
        <v>18</v>
      </c>
      <c r="M70" t="s">
        <v>18</v>
      </c>
      <c r="N70" s="3">
        <v>3520</v>
      </c>
    </row>
    <row r="71" spans="1:14" x14ac:dyDescent="0.25">
      <c r="A71" t="s">
        <v>195</v>
      </c>
      <c r="B71" t="s">
        <v>15</v>
      </c>
      <c r="C71">
        <v>8923316</v>
      </c>
      <c r="D71" t="s">
        <v>86</v>
      </c>
      <c r="E71" t="s">
        <v>26</v>
      </c>
      <c r="F71">
        <v>7</v>
      </c>
      <c r="G71">
        <v>7</v>
      </c>
      <c r="H71">
        <v>32</v>
      </c>
      <c r="I71">
        <v>35</v>
      </c>
      <c r="J71">
        <v>3</v>
      </c>
      <c r="K71" t="s">
        <v>18</v>
      </c>
      <c r="L71" t="s">
        <v>18</v>
      </c>
      <c r="M71" t="s">
        <v>18</v>
      </c>
      <c r="N71" s="3">
        <v>1320</v>
      </c>
    </row>
    <row r="72" spans="1:14" x14ac:dyDescent="0.25">
      <c r="A72" t="s">
        <v>196</v>
      </c>
      <c r="B72" t="s">
        <v>15</v>
      </c>
      <c r="C72">
        <v>8923317</v>
      </c>
      <c r="D72" t="s">
        <v>87</v>
      </c>
      <c r="E72" t="s">
        <v>26</v>
      </c>
      <c r="F72">
        <v>7</v>
      </c>
      <c r="G72">
        <v>7</v>
      </c>
      <c r="H72">
        <v>34</v>
      </c>
      <c r="I72">
        <v>41</v>
      </c>
      <c r="J72">
        <v>7</v>
      </c>
      <c r="K72" t="s">
        <v>18</v>
      </c>
      <c r="L72" t="s">
        <v>18</v>
      </c>
      <c r="M72" t="s">
        <v>18</v>
      </c>
      <c r="N72" s="3">
        <v>3080</v>
      </c>
    </row>
    <row r="73" spans="1:14" x14ac:dyDescent="0.25">
      <c r="A73" t="s">
        <v>197</v>
      </c>
      <c r="B73" t="s">
        <v>15</v>
      </c>
      <c r="C73">
        <v>8923318</v>
      </c>
      <c r="D73" t="s">
        <v>88</v>
      </c>
      <c r="E73" t="s">
        <v>26</v>
      </c>
      <c r="F73">
        <v>7</v>
      </c>
      <c r="G73">
        <v>7</v>
      </c>
      <c r="H73">
        <v>17</v>
      </c>
      <c r="I73">
        <v>12</v>
      </c>
      <c r="J73">
        <v>-5</v>
      </c>
      <c r="K73" t="s">
        <v>18</v>
      </c>
      <c r="L73" t="s">
        <v>18</v>
      </c>
      <c r="M73" t="s">
        <v>18</v>
      </c>
      <c r="N73" s="3">
        <v>0</v>
      </c>
    </row>
    <row r="74" spans="1:14" x14ac:dyDescent="0.25">
      <c r="A74" t="s">
        <v>198</v>
      </c>
      <c r="B74" t="s">
        <v>15</v>
      </c>
      <c r="C74">
        <v>8923319</v>
      </c>
      <c r="D74" t="s">
        <v>89</v>
      </c>
      <c r="E74" t="s">
        <v>26</v>
      </c>
      <c r="F74">
        <v>7</v>
      </c>
      <c r="G74">
        <v>7</v>
      </c>
      <c r="H74">
        <v>8</v>
      </c>
      <c r="I74">
        <v>9</v>
      </c>
      <c r="J74">
        <v>1</v>
      </c>
      <c r="K74" t="s">
        <v>18</v>
      </c>
      <c r="L74" t="s">
        <v>18</v>
      </c>
      <c r="M74" t="s">
        <v>18</v>
      </c>
      <c r="N74" s="3">
        <v>440</v>
      </c>
    </row>
    <row r="75" spans="1:14" x14ac:dyDescent="0.25">
      <c r="A75" t="s">
        <v>199</v>
      </c>
      <c r="B75" t="s">
        <v>15</v>
      </c>
      <c r="C75">
        <v>8923320</v>
      </c>
      <c r="D75" t="s">
        <v>90</v>
      </c>
      <c r="E75" t="s">
        <v>26</v>
      </c>
      <c r="F75">
        <v>7</v>
      </c>
      <c r="G75">
        <v>7</v>
      </c>
      <c r="H75">
        <v>30</v>
      </c>
      <c r="I75">
        <v>32</v>
      </c>
      <c r="J75">
        <v>2</v>
      </c>
      <c r="K75" t="s">
        <v>18</v>
      </c>
      <c r="L75" t="s">
        <v>18</v>
      </c>
      <c r="M75" t="s">
        <v>18</v>
      </c>
      <c r="N75" s="3">
        <v>880</v>
      </c>
    </row>
    <row r="76" spans="1:14" x14ac:dyDescent="0.25">
      <c r="A76" t="s">
        <v>200</v>
      </c>
      <c r="B76" t="s">
        <v>15</v>
      </c>
      <c r="C76">
        <v>8923321</v>
      </c>
      <c r="D76" t="s">
        <v>91</v>
      </c>
      <c r="E76" t="s">
        <v>26</v>
      </c>
      <c r="F76">
        <v>7</v>
      </c>
      <c r="G76">
        <v>7</v>
      </c>
      <c r="H76">
        <v>10</v>
      </c>
      <c r="I76">
        <v>15</v>
      </c>
      <c r="J76">
        <v>5</v>
      </c>
      <c r="K76" t="s">
        <v>18</v>
      </c>
      <c r="L76" t="s">
        <v>18</v>
      </c>
      <c r="M76" t="s">
        <v>18</v>
      </c>
      <c r="N76" s="3">
        <v>2200</v>
      </c>
    </row>
    <row r="77" spans="1:14" x14ac:dyDescent="0.25">
      <c r="A77" t="s">
        <v>201</v>
      </c>
      <c r="B77" t="s">
        <v>15</v>
      </c>
      <c r="C77">
        <v>8923323</v>
      </c>
      <c r="D77" t="s">
        <v>92</v>
      </c>
      <c r="E77" t="s">
        <v>26</v>
      </c>
      <c r="F77">
        <v>7</v>
      </c>
      <c r="G77">
        <v>7</v>
      </c>
      <c r="H77">
        <v>93</v>
      </c>
      <c r="I77">
        <v>106</v>
      </c>
      <c r="J77">
        <v>13</v>
      </c>
      <c r="K77" t="s">
        <v>18</v>
      </c>
      <c r="L77" t="s">
        <v>18</v>
      </c>
      <c r="M77" t="s">
        <v>18</v>
      </c>
      <c r="N77" s="3">
        <v>5720</v>
      </c>
    </row>
    <row r="78" spans="1:14" x14ac:dyDescent="0.25">
      <c r="A78" t="s">
        <v>202</v>
      </c>
      <c r="B78" t="s">
        <v>15</v>
      </c>
      <c r="C78">
        <v>8923324</v>
      </c>
      <c r="D78" t="s">
        <v>93</v>
      </c>
      <c r="E78" t="s">
        <v>26</v>
      </c>
      <c r="F78">
        <v>7</v>
      </c>
      <c r="G78">
        <v>7</v>
      </c>
      <c r="H78">
        <v>61</v>
      </c>
      <c r="I78">
        <v>62</v>
      </c>
      <c r="J78">
        <v>1</v>
      </c>
      <c r="K78" t="s">
        <v>18</v>
      </c>
      <c r="L78" t="s">
        <v>18</v>
      </c>
      <c r="M78" t="s">
        <v>18</v>
      </c>
      <c r="N78" s="3">
        <v>440</v>
      </c>
    </row>
    <row r="79" spans="1:14" x14ac:dyDescent="0.25">
      <c r="A79" t="s">
        <v>203</v>
      </c>
      <c r="B79" t="s">
        <v>15</v>
      </c>
      <c r="C79">
        <v>8923326</v>
      </c>
      <c r="D79" t="s">
        <v>94</v>
      </c>
      <c r="E79" t="s">
        <v>26</v>
      </c>
      <c r="F79">
        <v>7</v>
      </c>
      <c r="G79">
        <v>7</v>
      </c>
      <c r="H79">
        <v>138</v>
      </c>
      <c r="I79">
        <v>143</v>
      </c>
      <c r="J79">
        <v>5</v>
      </c>
      <c r="K79" t="s">
        <v>18</v>
      </c>
      <c r="L79" t="s">
        <v>18</v>
      </c>
      <c r="M79" t="s">
        <v>18</v>
      </c>
      <c r="N79" s="3">
        <v>2200</v>
      </c>
    </row>
    <row r="80" spans="1:14" x14ac:dyDescent="0.25">
      <c r="A80" t="s">
        <v>204</v>
      </c>
      <c r="B80" t="s">
        <v>15</v>
      </c>
      <c r="C80">
        <v>8923327</v>
      </c>
      <c r="D80" t="s">
        <v>95</v>
      </c>
      <c r="E80" t="s">
        <v>26</v>
      </c>
      <c r="F80">
        <v>7</v>
      </c>
      <c r="G80">
        <v>7</v>
      </c>
      <c r="H80">
        <v>72</v>
      </c>
      <c r="I80">
        <v>86</v>
      </c>
      <c r="J80">
        <v>14</v>
      </c>
      <c r="K80" t="s">
        <v>18</v>
      </c>
      <c r="L80" t="s">
        <v>18</v>
      </c>
      <c r="M80" t="s">
        <v>18</v>
      </c>
      <c r="N80" s="3">
        <v>6160</v>
      </c>
    </row>
    <row r="81" spans="1:14" x14ac:dyDescent="0.25">
      <c r="A81" t="s">
        <v>205</v>
      </c>
      <c r="B81" t="s">
        <v>15</v>
      </c>
      <c r="C81">
        <v>8923328</v>
      </c>
      <c r="D81" t="s">
        <v>96</v>
      </c>
      <c r="E81" t="s">
        <v>26</v>
      </c>
      <c r="F81">
        <v>7</v>
      </c>
      <c r="G81">
        <v>7</v>
      </c>
      <c r="H81">
        <v>70</v>
      </c>
      <c r="I81">
        <v>70</v>
      </c>
      <c r="J81">
        <v>0</v>
      </c>
      <c r="K81" t="s">
        <v>18</v>
      </c>
      <c r="L81" t="s">
        <v>18</v>
      </c>
      <c r="M81" t="s">
        <v>18</v>
      </c>
      <c r="N81" s="3">
        <v>0</v>
      </c>
    </row>
    <row r="82" spans="1:14" x14ac:dyDescent="0.25">
      <c r="A82" t="s">
        <v>206</v>
      </c>
      <c r="B82" t="s">
        <v>15</v>
      </c>
      <c r="C82">
        <v>8923329</v>
      </c>
      <c r="D82" t="s">
        <v>97</v>
      </c>
      <c r="E82" t="s">
        <v>26</v>
      </c>
      <c r="F82">
        <v>7</v>
      </c>
      <c r="G82">
        <v>7</v>
      </c>
      <c r="H82">
        <v>103</v>
      </c>
      <c r="I82">
        <v>109</v>
      </c>
      <c r="J82">
        <v>6</v>
      </c>
      <c r="K82" t="s">
        <v>18</v>
      </c>
      <c r="L82" t="s">
        <v>18</v>
      </c>
      <c r="M82" t="s">
        <v>18</v>
      </c>
      <c r="N82" s="3">
        <v>2640</v>
      </c>
    </row>
    <row r="83" spans="1:14" x14ac:dyDescent="0.25">
      <c r="A83" t="s">
        <v>207</v>
      </c>
      <c r="B83" t="s">
        <v>15</v>
      </c>
      <c r="C83">
        <v>8923330</v>
      </c>
      <c r="D83" t="s">
        <v>98</v>
      </c>
      <c r="E83" t="s">
        <v>26</v>
      </c>
      <c r="F83">
        <v>7</v>
      </c>
      <c r="G83">
        <v>7</v>
      </c>
      <c r="H83">
        <v>149</v>
      </c>
      <c r="I83">
        <v>165</v>
      </c>
      <c r="J83">
        <v>16</v>
      </c>
      <c r="K83" t="s">
        <v>18</v>
      </c>
      <c r="L83" t="s">
        <v>18</v>
      </c>
      <c r="M83" t="s">
        <v>18</v>
      </c>
      <c r="N83" s="3">
        <v>7040</v>
      </c>
    </row>
    <row r="84" spans="1:14" x14ac:dyDescent="0.25">
      <c r="A84" t="s">
        <v>208</v>
      </c>
      <c r="B84" t="s">
        <v>15</v>
      </c>
      <c r="C84">
        <v>8923331</v>
      </c>
      <c r="D84" t="s">
        <v>99</v>
      </c>
      <c r="E84" t="s">
        <v>26</v>
      </c>
      <c r="F84">
        <v>7</v>
      </c>
      <c r="G84">
        <v>7</v>
      </c>
      <c r="H84">
        <v>91</v>
      </c>
      <c r="I84">
        <v>76</v>
      </c>
      <c r="J84">
        <v>-15</v>
      </c>
      <c r="K84" t="s">
        <v>18</v>
      </c>
      <c r="L84" t="s">
        <v>18</v>
      </c>
      <c r="M84" t="s">
        <v>18</v>
      </c>
      <c r="N84" s="3">
        <v>0</v>
      </c>
    </row>
    <row r="85" spans="1:14" x14ac:dyDescent="0.25">
      <c r="A85" t="s">
        <v>209</v>
      </c>
      <c r="B85" t="s">
        <v>15</v>
      </c>
      <c r="C85">
        <v>8923332</v>
      </c>
      <c r="D85" t="s">
        <v>100</v>
      </c>
      <c r="E85" t="s">
        <v>26</v>
      </c>
      <c r="F85">
        <v>7</v>
      </c>
      <c r="G85">
        <v>7</v>
      </c>
      <c r="H85">
        <v>147</v>
      </c>
      <c r="I85">
        <v>160</v>
      </c>
      <c r="J85">
        <v>13</v>
      </c>
      <c r="K85" t="s">
        <v>18</v>
      </c>
      <c r="L85" t="s">
        <v>18</v>
      </c>
      <c r="M85" t="s">
        <v>18</v>
      </c>
      <c r="N85" s="3">
        <v>5720</v>
      </c>
    </row>
    <row r="86" spans="1:14" x14ac:dyDescent="0.25">
      <c r="A86" t="s">
        <v>210</v>
      </c>
      <c r="B86" t="s">
        <v>15</v>
      </c>
      <c r="C86">
        <v>8924000</v>
      </c>
      <c r="D86" t="s">
        <v>101</v>
      </c>
      <c r="E86" t="s">
        <v>17</v>
      </c>
      <c r="F86">
        <v>5</v>
      </c>
      <c r="G86">
        <v>5</v>
      </c>
      <c r="H86">
        <v>150</v>
      </c>
      <c r="I86">
        <v>168</v>
      </c>
      <c r="J86">
        <v>18</v>
      </c>
      <c r="K86" t="s">
        <v>18</v>
      </c>
      <c r="L86" t="s">
        <v>18</v>
      </c>
      <c r="M86" t="s">
        <v>18</v>
      </c>
      <c r="N86" s="3">
        <v>7920</v>
      </c>
    </row>
    <row r="87" spans="1:14" x14ac:dyDescent="0.25">
      <c r="A87" t="s">
        <v>211</v>
      </c>
      <c r="B87" t="s">
        <v>15</v>
      </c>
      <c r="C87">
        <v>8924003</v>
      </c>
      <c r="D87" t="s">
        <v>102</v>
      </c>
      <c r="E87" t="s">
        <v>17</v>
      </c>
      <c r="F87">
        <v>5</v>
      </c>
      <c r="G87">
        <v>5</v>
      </c>
      <c r="H87">
        <v>267</v>
      </c>
      <c r="I87">
        <v>342</v>
      </c>
      <c r="J87">
        <v>75</v>
      </c>
      <c r="K87" t="s">
        <v>18</v>
      </c>
      <c r="L87" t="s">
        <v>18</v>
      </c>
      <c r="M87" t="s">
        <v>18</v>
      </c>
      <c r="N87" s="3">
        <v>33000</v>
      </c>
    </row>
    <row r="88" spans="1:14" x14ac:dyDescent="0.25">
      <c r="A88" t="s">
        <v>212</v>
      </c>
      <c r="B88" t="s">
        <v>15</v>
      </c>
      <c r="C88">
        <v>8924004</v>
      </c>
      <c r="D88" t="s">
        <v>103</v>
      </c>
      <c r="E88" t="s">
        <v>17</v>
      </c>
      <c r="F88">
        <v>2</v>
      </c>
      <c r="G88">
        <v>3</v>
      </c>
      <c r="H88">
        <v>22</v>
      </c>
      <c r="I88">
        <v>46</v>
      </c>
      <c r="J88">
        <v>24</v>
      </c>
      <c r="K88">
        <v>11</v>
      </c>
      <c r="L88">
        <v>15.333333333333334</v>
      </c>
      <c r="M88">
        <v>4.3333333333333339</v>
      </c>
      <c r="N88" s="3">
        <v>5720</v>
      </c>
    </row>
    <row r="89" spans="1:14" x14ac:dyDescent="0.25">
      <c r="A89" t="s">
        <v>213</v>
      </c>
      <c r="B89" t="s">
        <v>15</v>
      </c>
      <c r="C89">
        <v>8924006</v>
      </c>
      <c r="D89" t="s">
        <v>104</v>
      </c>
      <c r="E89" t="s">
        <v>17</v>
      </c>
      <c r="F89">
        <v>5</v>
      </c>
      <c r="G89">
        <v>5</v>
      </c>
      <c r="H89">
        <v>143</v>
      </c>
      <c r="I89">
        <v>171</v>
      </c>
      <c r="J89">
        <v>28</v>
      </c>
      <c r="K89" t="s">
        <v>18</v>
      </c>
      <c r="L89" t="s">
        <v>18</v>
      </c>
      <c r="M89" t="s">
        <v>18</v>
      </c>
      <c r="N89" s="3">
        <v>12320</v>
      </c>
    </row>
    <row r="90" spans="1:14" x14ac:dyDescent="0.25">
      <c r="A90" t="s">
        <v>214</v>
      </c>
      <c r="B90" t="s">
        <v>15</v>
      </c>
      <c r="C90">
        <v>8924008</v>
      </c>
      <c r="D90" t="s">
        <v>105</v>
      </c>
      <c r="E90" t="s">
        <v>17</v>
      </c>
      <c r="F90">
        <v>5</v>
      </c>
      <c r="G90">
        <v>5</v>
      </c>
      <c r="H90">
        <v>201</v>
      </c>
      <c r="I90">
        <v>211</v>
      </c>
      <c r="J90">
        <v>10</v>
      </c>
      <c r="K90" t="s">
        <v>18</v>
      </c>
      <c r="L90" t="s">
        <v>18</v>
      </c>
      <c r="M90" t="s">
        <v>18</v>
      </c>
      <c r="N90" s="3">
        <v>4400</v>
      </c>
    </row>
    <row r="91" spans="1:14" x14ac:dyDescent="0.25">
      <c r="A91" t="s">
        <v>215</v>
      </c>
      <c r="B91" t="s">
        <v>15</v>
      </c>
      <c r="C91">
        <v>8924009</v>
      </c>
      <c r="D91" t="s">
        <v>106</v>
      </c>
      <c r="E91" t="s">
        <v>17</v>
      </c>
      <c r="F91">
        <v>5</v>
      </c>
      <c r="G91">
        <v>5</v>
      </c>
      <c r="H91">
        <v>183</v>
      </c>
      <c r="I91">
        <v>208</v>
      </c>
      <c r="J91">
        <v>25</v>
      </c>
      <c r="K91" t="s">
        <v>18</v>
      </c>
      <c r="L91" t="s">
        <v>18</v>
      </c>
      <c r="M91" t="s">
        <v>18</v>
      </c>
      <c r="N91" s="3">
        <v>11000</v>
      </c>
    </row>
    <row r="92" spans="1:14" x14ac:dyDescent="0.25">
      <c r="A92" t="s">
        <v>216</v>
      </c>
      <c r="B92" t="s">
        <v>15</v>
      </c>
      <c r="C92">
        <v>8924010</v>
      </c>
      <c r="D92" t="s">
        <v>107</v>
      </c>
      <c r="E92" t="s">
        <v>17</v>
      </c>
      <c r="F92">
        <v>5</v>
      </c>
      <c r="G92">
        <v>5</v>
      </c>
      <c r="H92">
        <v>321</v>
      </c>
      <c r="I92">
        <v>329</v>
      </c>
      <c r="J92">
        <v>8</v>
      </c>
      <c r="K92" t="s">
        <v>18</v>
      </c>
      <c r="L92" t="s">
        <v>18</v>
      </c>
      <c r="M92" t="s">
        <v>18</v>
      </c>
      <c r="N92" s="3">
        <v>3520</v>
      </c>
    </row>
    <row r="93" spans="1:14" x14ac:dyDescent="0.25">
      <c r="A93" t="s">
        <v>217</v>
      </c>
      <c r="B93" t="s">
        <v>15</v>
      </c>
      <c r="C93">
        <v>8924012</v>
      </c>
      <c r="D93" t="s">
        <v>108</v>
      </c>
      <c r="E93" t="s">
        <v>17</v>
      </c>
      <c r="F93">
        <v>5</v>
      </c>
      <c r="G93">
        <v>5</v>
      </c>
      <c r="H93">
        <v>176</v>
      </c>
      <c r="I93">
        <v>174</v>
      </c>
      <c r="J93">
        <v>-2</v>
      </c>
      <c r="K93" t="s">
        <v>18</v>
      </c>
      <c r="L93" t="s">
        <v>18</v>
      </c>
      <c r="M93" t="s">
        <v>18</v>
      </c>
      <c r="N93" s="3">
        <v>0</v>
      </c>
    </row>
    <row r="94" spans="1:14" x14ac:dyDescent="0.25">
      <c r="A94" t="s">
        <v>218</v>
      </c>
      <c r="B94" t="s">
        <v>15</v>
      </c>
      <c r="C94">
        <v>8924020</v>
      </c>
      <c r="D94" t="s">
        <v>109</v>
      </c>
      <c r="E94" t="s">
        <v>17</v>
      </c>
      <c r="F94">
        <v>4</v>
      </c>
      <c r="G94">
        <v>5</v>
      </c>
      <c r="H94">
        <v>43</v>
      </c>
      <c r="I94">
        <v>58</v>
      </c>
      <c r="J94">
        <v>15</v>
      </c>
      <c r="K94">
        <v>10.75</v>
      </c>
      <c r="L94">
        <v>11.6</v>
      </c>
      <c r="M94">
        <v>0.84999999999999964</v>
      </c>
      <c r="N94" s="3">
        <v>1870</v>
      </c>
    </row>
    <row r="95" spans="1:14" x14ac:dyDescent="0.25">
      <c r="A95" t="s">
        <v>219</v>
      </c>
      <c r="B95" t="s">
        <v>15</v>
      </c>
      <c r="C95">
        <v>8924011</v>
      </c>
      <c r="D95" t="s">
        <v>110</v>
      </c>
      <c r="E95" t="s">
        <v>17</v>
      </c>
      <c r="F95">
        <v>5</v>
      </c>
      <c r="G95">
        <v>5</v>
      </c>
      <c r="H95">
        <v>428</v>
      </c>
      <c r="I95">
        <v>429</v>
      </c>
      <c r="J95">
        <v>1</v>
      </c>
      <c r="K95" t="s">
        <v>18</v>
      </c>
      <c r="L95" t="s">
        <v>18</v>
      </c>
      <c r="M95" t="s">
        <v>18</v>
      </c>
      <c r="N95" s="3">
        <v>440</v>
      </c>
    </row>
    <row r="96" spans="1:14" x14ac:dyDescent="0.25">
      <c r="A96" t="s">
        <v>220</v>
      </c>
      <c r="B96" t="s">
        <v>15</v>
      </c>
      <c r="C96">
        <v>8924064</v>
      </c>
      <c r="D96" t="s">
        <v>111</v>
      </c>
      <c r="E96" t="s">
        <v>17</v>
      </c>
      <c r="F96">
        <v>5</v>
      </c>
      <c r="G96">
        <v>5</v>
      </c>
      <c r="H96">
        <v>87</v>
      </c>
      <c r="I96">
        <v>86</v>
      </c>
      <c r="J96">
        <v>-1</v>
      </c>
      <c r="K96" t="s">
        <v>18</v>
      </c>
      <c r="L96" t="s">
        <v>18</v>
      </c>
      <c r="M96" t="s">
        <v>18</v>
      </c>
      <c r="N96" s="3">
        <v>0</v>
      </c>
    </row>
    <row r="97" spans="1:14" x14ac:dyDescent="0.25">
      <c r="A97" t="s">
        <v>221</v>
      </c>
      <c r="B97" t="s">
        <v>15</v>
      </c>
      <c r="C97">
        <v>8924462</v>
      </c>
      <c r="D97" t="s">
        <v>112</v>
      </c>
      <c r="E97" t="s">
        <v>17</v>
      </c>
      <c r="F97">
        <v>5</v>
      </c>
      <c r="G97">
        <v>5</v>
      </c>
      <c r="H97">
        <v>135</v>
      </c>
      <c r="I97">
        <v>196</v>
      </c>
      <c r="J97">
        <v>61</v>
      </c>
      <c r="K97" t="s">
        <v>18</v>
      </c>
      <c r="L97" t="s">
        <v>18</v>
      </c>
      <c r="M97" t="s">
        <v>18</v>
      </c>
      <c r="N97" s="3">
        <v>26840</v>
      </c>
    </row>
    <row r="98" spans="1:14" x14ac:dyDescent="0.25">
      <c r="A98" t="s">
        <v>222</v>
      </c>
      <c r="B98" t="s">
        <v>15</v>
      </c>
      <c r="C98">
        <v>8924615</v>
      </c>
      <c r="D98" t="s">
        <v>113</v>
      </c>
      <c r="E98" t="s">
        <v>22</v>
      </c>
      <c r="F98">
        <v>5</v>
      </c>
      <c r="G98">
        <v>5</v>
      </c>
      <c r="H98">
        <v>207</v>
      </c>
      <c r="I98">
        <v>255</v>
      </c>
      <c r="J98">
        <v>48</v>
      </c>
      <c r="K98" t="s">
        <v>18</v>
      </c>
      <c r="L98" t="s">
        <v>18</v>
      </c>
      <c r="M98" t="s">
        <v>18</v>
      </c>
      <c r="N98" s="3">
        <v>21120</v>
      </c>
    </row>
    <row r="99" spans="1:14" x14ac:dyDescent="0.25">
      <c r="A99" t="s">
        <v>223</v>
      </c>
      <c r="B99" t="s">
        <v>15</v>
      </c>
      <c r="C99">
        <v>8925404</v>
      </c>
      <c r="D99" t="s">
        <v>114</v>
      </c>
      <c r="E99" t="s">
        <v>17</v>
      </c>
      <c r="F99">
        <v>5</v>
      </c>
      <c r="G99">
        <v>5</v>
      </c>
      <c r="H99">
        <v>101</v>
      </c>
      <c r="I99">
        <v>93</v>
      </c>
      <c r="J99">
        <v>-8</v>
      </c>
      <c r="K99" t="s">
        <v>18</v>
      </c>
      <c r="L99" t="s">
        <v>18</v>
      </c>
      <c r="M99" t="s">
        <v>18</v>
      </c>
      <c r="N99" s="3">
        <v>0</v>
      </c>
    </row>
    <row r="100" spans="1:14" x14ac:dyDescent="0.25">
      <c r="A100" t="s">
        <v>224</v>
      </c>
      <c r="B100" t="s">
        <v>15</v>
      </c>
      <c r="C100">
        <v>8926905</v>
      </c>
      <c r="D100" t="s">
        <v>115</v>
      </c>
      <c r="E100" t="s">
        <v>17</v>
      </c>
      <c r="F100">
        <v>5</v>
      </c>
      <c r="G100">
        <v>5</v>
      </c>
      <c r="H100">
        <v>145</v>
      </c>
      <c r="I100">
        <v>187</v>
      </c>
      <c r="J100">
        <v>42</v>
      </c>
      <c r="K100" t="s">
        <v>18</v>
      </c>
      <c r="L100" t="s">
        <v>18</v>
      </c>
      <c r="M100" t="s">
        <v>18</v>
      </c>
      <c r="N100" s="3">
        <v>18480</v>
      </c>
    </row>
    <row r="101" spans="1:14" x14ac:dyDescent="0.25">
      <c r="A101" t="s">
        <v>225</v>
      </c>
      <c r="B101" t="s">
        <v>15</v>
      </c>
      <c r="C101">
        <v>8926906</v>
      </c>
      <c r="D101" t="s">
        <v>116</v>
      </c>
      <c r="E101" t="s">
        <v>17</v>
      </c>
      <c r="F101">
        <v>5</v>
      </c>
      <c r="G101">
        <v>5</v>
      </c>
      <c r="H101">
        <v>243</v>
      </c>
      <c r="I101">
        <v>267</v>
      </c>
      <c r="J101">
        <v>24</v>
      </c>
      <c r="K101" t="s">
        <v>18</v>
      </c>
      <c r="L101" t="s">
        <v>18</v>
      </c>
      <c r="M101" t="s">
        <v>18</v>
      </c>
      <c r="N101" s="3">
        <v>10560</v>
      </c>
    </row>
    <row r="102" spans="1:14" x14ac:dyDescent="0.25">
      <c r="A102" t="s">
        <v>226</v>
      </c>
      <c r="B102" t="s">
        <v>15</v>
      </c>
      <c r="C102">
        <v>8926907</v>
      </c>
      <c r="D102" t="s">
        <v>117</v>
      </c>
      <c r="E102" t="s">
        <v>22</v>
      </c>
      <c r="F102">
        <v>12</v>
      </c>
      <c r="G102">
        <v>12</v>
      </c>
      <c r="H102">
        <v>745</v>
      </c>
      <c r="I102">
        <v>837</v>
      </c>
      <c r="J102">
        <v>92</v>
      </c>
      <c r="K102" t="s">
        <v>18</v>
      </c>
      <c r="L102" t="s">
        <v>18</v>
      </c>
      <c r="M102" t="s">
        <v>18</v>
      </c>
      <c r="N102" s="3">
        <v>40480</v>
      </c>
    </row>
    <row r="103" spans="1:14" x14ac:dyDescent="0.25">
      <c r="A103" t="s">
        <v>227</v>
      </c>
      <c r="B103" t="s">
        <v>15</v>
      </c>
      <c r="C103">
        <v>8927026</v>
      </c>
      <c r="D103" t="s">
        <v>118</v>
      </c>
      <c r="E103" t="s">
        <v>119</v>
      </c>
      <c r="F103">
        <v>10</v>
      </c>
      <c r="G103">
        <v>10</v>
      </c>
      <c r="H103">
        <v>36</v>
      </c>
      <c r="I103">
        <v>43</v>
      </c>
      <c r="J103">
        <v>7</v>
      </c>
      <c r="K103" t="s">
        <v>18</v>
      </c>
      <c r="L103" t="s">
        <v>18</v>
      </c>
      <c r="M103" t="s">
        <v>18</v>
      </c>
      <c r="N103" s="3">
        <v>3080</v>
      </c>
    </row>
    <row r="104" spans="1:14" x14ac:dyDescent="0.25">
      <c r="A104" t="s">
        <v>228</v>
      </c>
      <c r="B104" t="s">
        <v>15</v>
      </c>
      <c r="C104">
        <v>8927033</v>
      </c>
      <c r="D104" t="s">
        <v>120</v>
      </c>
      <c r="E104" t="s">
        <v>119</v>
      </c>
      <c r="F104">
        <v>10</v>
      </c>
      <c r="G104">
        <v>11</v>
      </c>
      <c r="H104">
        <v>41</v>
      </c>
      <c r="I104">
        <v>48</v>
      </c>
      <c r="J104">
        <v>7</v>
      </c>
      <c r="K104" t="s">
        <v>18</v>
      </c>
      <c r="L104" t="s">
        <v>18</v>
      </c>
      <c r="M104" t="s">
        <v>18</v>
      </c>
      <c r="N104" s="3">
        <v>3080</v>
      </c>
    </row>
    <row r="105" spans="1:14" x14ac:dyDescent="0.25">
      <c r="A105" t="s">
        <v>229</v>
      </c>
      <c r="B105" t="s">
        <v>15</v>
      </c>
      <c r="C105">
        <v>8927035</v>
      </c>
      <c r="D105" t="s">
        <v>121</v>
      </c>
      <c r="E105" t="s">
        <v>20</v>
      </c>
      <c r="F105">
        <v>12</v>
      </c>
      <c r="G105">
        <v>11</v>
      </c>
      <c r="H105">
        <v>44</v>
      </c>
      <c r="I105">
        <v>39</v>
      </c>
      <c r="J105">
        <v>-5</v>
      </c>
      <c r="K105" t="s">
        <v>18</v>
      </c>
      <c r="L105" t="s">
        <v>18</v>
      </c>
      <c r="M105" t="s">
        <v>18</v>
      </c>
      <c r="N105" s="3">
        <v>0</v>
      </c>
    </row>
    <row r="106" spans="1:14" x14ac:dyDescent="0.25">
      <c r="A106" t="s">
        <v>230</v>
      </c>
      <c r="B106" t="s">
        <v>15</v>
      </c>
      <c r="C106">
        <v>8927040</v>
      </c>
      <c r="D106" t="s">
        <v>122</v>
      </c>
      <c r="E106" t="s">
        <v>119</v>
      </c>
      <c r="F106">
        <v>8</v>
      </c>
      <c r="G106">
        <v>8</v>
      </c>
      <c r="H106">
        <v>41</v>
      </c>
      <c r="I106">
        <v>52</v>
      </c>
      <c r="J106">
        <v>11</v>
      </c>
      <c r="K106" t="s">
        <v>18</v>
      </c>
      <c r="L106" t="s">
        <v>18</v>
      </c>
      <c r="M106" t="s">
        <v>18</v>
      </c>
      <c r="N106" s="3">
        <v>4840</v>
      </c>
    </row>
    <row r="107" spans="1:14" x14ac:dyDescent="0.25">
      <c r="A107" t="e">
        <v>#N/A</v>
      </c>
      <c r="B107" t="s">
        <v>15</v>
      </c>
      <c r="C107">
        <v>8927041</v>
      </c>
      <c r="D107" t="s">
        <v>123</v>
      </c>
      <c r="E107" t="s">
        <v>20</v>
      </c>
      <c r="F107">
        <v>9</v>
      </c>
      <c r="G107">
        <v>8</v>
      </c>
      <c r="H107">
        <v>8</v>
      </c>
      <c r="I107">
        <v>9</v>
      </c>
      <c r="J107">
        <v>1</v>
      </c>
      <c r="K107" t="s">
        <v>18</v>
      </c>
      <c r="L107" t="s">
        <v>18</v>
      </c>
      <c r="M107" t="s">
        <v>18</v>
      </c>
      <c r="N107" s="3">
        <v>440</v>
      </c>
    </row>
    <row r="108" spans="1:14" x14ac:dyDescent="0.25">
      <c r="A108" t="s">
        <v>231</v>
      </c>
      <c r="B108" t="s">
        <v>15</v>
      </c>
      <c r="C108">
        <v>8927042</v>
      </c>
      <c r="D108" t="s">
        <v>124</v>
      </c>
      <c r="E108" t="s">
        <v>20</v>
      </c>
      <c r="F108">
        <v>12</v>
      </c>
      <c r="G108">
        <v>12</v>
      </c>
      <c r="H108">
        <v>41</v>
      </c>
      <c r="I108">
        <v>44</v>
      </c>
      <c r="J108">
        <v>3</v>
      </c>
      <c r="K108" t="s">
        <v>18</v>
      </c>
      <c r="L108" t="s">
        <v>18</v>
      </c>
      <c r="M108" t="s">
        <v>18</v>
      </c>
      <c r="N108" s="3">
        <v>1320</v>
      </c>
    </row>
    <row r="109" spans="1:14" ht="15.75" thickBot="1" x14ac:dyDescent="0.3">
      <c r="N109" s="5">
        <f>SUM(N6:N108)</f>
        <v>468622</v>
      </c>
    </row>
    <row r="110" spans="1:14" ht="15.75" thickTop="1" x14ac:dyDescent="0.25"/>
  </sheetData>
  <hyperlinks>
    <hyperlink ref="A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LA</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Dixon</dc:creator>
  <cp:lastModifiedBy>Jacqueline Dixon</cp:lastModifiedBy>
  <dcterms:created xsi:type="dcterms:W3CDTF">2019-02-28T11:15:29Z</dcterms:created>
  <dcterms:modified xsi:type="dcterms:W3CDTF">2019-03-01T11:50:58Z</dcterms:modified>
</cp:coreProperties>
</file>