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ttinghamcity.gov.uk\SHD_RES\Finance7\PLANNING &amp; PROJECTS\School Budgets\2018-19\Year 7 Catch-up Premium 28 February 2019\"/>
    </mc:Choice>
  </mc:AlternateContent>
  <workbookProtection workbookPassword="BFE8" lockStructure="1"/>
  <bookViews>
    <workbookView xWindow="0" yWindow="0" windowWidth="25200" windowHeight="12435"/>
  </bookViews>
  <sheets>
    <sheet name="Summary" sheetId="4" r:id="rId1"/>
    <sheet name="LA" sheetId="1" state="hidden" r:id="rId2"/>
    <sheet name="AP" sheetId="5"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4" l="1"/>
  <c r="F9" i="4"/>
  <c r="I9" i="4"/>
  <c r="E9" i="4"/>
  <c r="H9" i="4"/>
  <c r="D9" i="4"/>
  <c r="G9" i="4"/>
  <c r="B9" i="4"/>
</calcChain>
</file>

<file path=xl/sharedStrings.xml><?xml version="1.0" encoding="utf-8"?>
<sst xmlns="http://schemas.openxmlformats.org/spreadsheetml/2006/main" count="202" uniqueCount="97">
  <si>
    <t xml:space="preserve">** Allocations for growing schools (those that are adding year groups) are based on the average FSM numbers per year group as set up in the published Free school meals supplementary grant guidance </t>
  </si>
  <si>
    <t>LA name</t>
  </si>
  <si>
    <t>School Name</t>
  </si>
  <si>
    <t>Phase of Education</t>
  </si>
  <si>
    <t>Nottingham</t>
  </si>
  <si>
    <t>Secondary</t>
  </si>
  <si>
    <t/>
  </si>
  <si>
    <t>Not applicable</t>
  </si>
  <si>
    <t>All through</t>
  </si>
  <si>
    <t>Nottingham Girls' Academy</t>
  </si>
  <si>
    <t>Bluecoat Beechdale Academy</t>
  </si>
  <si>
    <t>The Oakwood Academy</t>
  </si>
  <si>
    <t>Park Vale Academy</t>
  </si>
  <si>
    <t>Bluecoat Wollaton Academy</t>
  </si>
  <si>
    <t>The Bulwell Academy</t>
  </si>
  <si>
    <t>Farnborough Academy</t>
  </si>
  <si>
    <t>Ellis Guilford School</t>
  </si>
  <si>
    <t>Fernwood School</t>
  </si>
  <si>
    <t>The Nottingham Emmanuel School</t>
  </si>
  <si>
    <t>Bluecoat Aspley Academy</t>
  </si>
  <si>
    <t>The Trinity Catholic School A Voluntary Academy</t>
  </si>
  <si>
    <t>Djanogly City Academy</t>
  </si>
  <si>
    <t>Nottingham University Samworth Academy</t>
  </si>
  <si>
    <t>Nottingham Academy</t>
  </si>
  <si>
    <t>Nethergate Academy</t>
  </si>
  <si>
    <t>Woodlands Academy</t>
  </si>
  <si>
    <t>Rosehill School</t>
  </si>
  <si>
    <t>Westbury Academy</t>
  </si>
  <si>
    <t>Oak Field School and Specialist Sports College</t>
  </si>
  <si>
    <t>Passcode</t>
  </si>
  <si>
    <t>Notes:</t>
  </si>
  <si>
    <t>School Code</t>
  </si>
  <si>
    <t>Y7 catch-up premium for financial year 2018 to 2019</t>
  </si>
  <si>
    <t>State-funded maintained schools, academies, maintained special schools, special academies, pupil referral units (PRU) and alternative provision (AP) academies</t>
  </si>
  <si>
    <t>By school</t>
  </si>
  <si>
    <t>Please note: for schools with no pupils in Year 7 in October 2017, we have used local authority proportion of eligible pupils in 2015 to 2016 as shown in column N. This percentage is multiplied by the 2018 to 2019 year 7 cohort, and the 2015 to 2016 per-pupil rate of £500.</t>
  </si>
  <si>
    <t>This is the sum of all eligible pupils in the local authority in 2015 to 2016 divided by the sum of pupils in Year 7 in the local authority in October 2016, excluding pupils in schools that did not receive funding in 2015 to 2016 (that is, had no eligible pupils in 2015 to 2016).</t>
  </si>
  <si>
    <t>(1) Status as at February</t>
  </si>
  <si>
    <t xml:space="preserve">(2) number of pupils in Year 7 (or aged 11 in Year group X) from the Oct 2017 schools census </t>
  </si>
  <si>
    <t>(3) number of pupils in Year 7 (or aged 11 in Year group X) from the Oct 2018 schools census</t>
  </si>
  <si>
    <t xml:space="preserve"> LAestab</t>
  </si>
  <si>
    <t>Current Establishment Name</t>
  </si>
  <si>
    <t xml:space="preserve">Type Of Establishment </t>
  </si>
  <si>
    <t xml:space="preserve">Establishment Type Group(1) </t>
  </si>
  <si>
    <t>2017-2018 Year 7 Cohort(2)</t>
  </si>
  <si>
    <t>2018-2019 Year    7 Cohort(3)</t>
  </si>
  <si>
    <t>% Change in Cohort between 2015-2016 and 2017-2018</t>
  </si>
  <si>
    <t>Funding in 2017-2018</t>
  </si>
  <si>
    <t>2015-2016 LA proportion of eligible pupils</t>
  </si>
  <si>
    <t>2018-2019 Funding</t>
  </si>
  <si>
    <t>Community special school</t>
  </si>
  <si>
    <t>Special schools</t>
  </si>
  <si>
    <t>Academy sponsor led</t>
  </si>
  <si>
    <t>Academies</t>
  </si>
  <si>
    <t>Academy converter</t>
  </si>
  <si>
    <t>Academy special converter</t>
  </si>
  <si>
    <t>Nottingham University Academy of Science and Technology</t>
  </si>
  <si>
    <t>Free schools</t>
  </si>
  <si>
    <t>Free Schools</t>
  </si>
  <si>
    <t>Nottingham Free School</t>
  </si>
  <si>
    <t>LA Number</t>
  </si>
  <si>
    <t>LA Name</t>
  </si>
  <si>
    <t>% Change in Cohort between 2017-2018
 and 2018-2019</t>
  </si>
  <si>
    <t>2018-19 Funding</t>
  </si>
  <si>
    <t xml:space="preserve">Establishment </t>
  </si>
  <si>
    <t xml:space="preserve">(1) number of pupils in Year 7 (or aged 11 in Year group X) from the Oct 2017 schools census </t>
  </si>
  <si>
    <t>(2) number of pupils in Year 7 (or aged 11 in Year group X) from the Oct 2018 schools census</t>
  </si>
  <si>
    <t xml:space="preserve">The Guidance can be accessed from the following link :- </t>
  </si>
  <si>
    <t>https://www.gov.uk/government/publications/year-7-literacy-and-numeracy-catch-up-premium-2018-to-2019/year-7-literacy-and-numeracy-catch-up-premium-2018-to-2019-conditions-of-grant</t>
  </si>
  <si>
    <t>Year 7 Literacy and Numeracy Catch up Premium Grant 2018-2019</t>
  </si>
  <si>
    <t>a) For schools with no pupils in Year 7 in October 2017, we have used local authority proportion of eligible pupils in 2015 to 2016. This percentage is multiplied by the 2018 to 2019 year 7 cohort, and the 2015 to 2016 per-pupil rate of £500.</t>
  </si>
  <si>
    <t>b) This is the sum of all eligible pupils in the local authority in 2015 to 2016 divided by the sum of pupils in Year 7 in the local authority in October 2016, excluding pupils in schools that did not receive funding in 2015 to 2016 (that is, had no eligible pupils in 2015 to 2016).</t>
  </si>
  <si>
    <t>2017-2018 Year 7 Cohort(1)</t>
  </si>
  <si>
    <t>2018-2019 Year    7 Cohort(2)</t>
  </si>
  <si>
    <t>c) Maintained Schools will receive there funding from the LA, and Academies will receive funding directly through the ESFA.</t>
  </si>
  <si>
    <t>7035cXP%</t>
  </si>
  <si>
    <t>6905Snxa</t>
  </si>
  <si>
    <t>7042$wp&lt;</t>
  </si>
  <si>
    <t>6906XfsR</t>
  </si>
  <si>
    <t>6907S&amp;Ue</t>
  </si>
  <si>
    <t>4064zN/5</t>
  </si>
  <si>
    <t>4000zr4r</t>
  </si>
  <si>
    <t>4615SrWz</t>
  </si>
  <si>
    <t>70268i&gt;D</t>
  </si>
  <si>
    <t>5404kKPB</t>
  </si>
  <si>
    <t>44628r23</t>
  </si>
  <si>
    <t>40033*Gn</t>
  </si>
  <si>
    <t>4004a62Q</t>
  </si>
  <si>
    <t>4020ry+Z</t>
  </si>
  <si>
    <t>400656#H</t>
  </si>
  <si>
    <t>70409ey#</t>
  </si>
  <si>
    <t>7033LF3V</t>
  </si>
  <si>
    <t>4008XQGN</t>
  </si>
  <si>
    <t>40092TfQ</t>
  </si>
  <si>
    <t>69198zks</t>
  </si>
  <si>
    <t>4026$Hyd</t>
  </si>
  <si>
    <t>4005JtZS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</si>
</sst>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0_-;\-&quot;£&quot;* #,##0_-;_-&quot;£&quot;* &quot;-&quot;??_-;_-@_-"/>
    <numFmt numFmtId="165" formatCode="&quot;£&quot;#,##0"/>
    <numFmt numFmtId="166"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0"/>
      <color theme="1"/>
      <name val="Calibri"/>
      <family val="2"/>
      <scheme val="minor"/>
    </font>
    <font>
      <b/>
      <sz val="14"/>
      <name val="Arial"/>
      <family val="2"/>
    </font>
    <font>
      <b/>
      <sz val="10"/>
      <name val="Arial"/>
      <family val="2"/>
    </font>
    <font>
      <b/>
      <u/>
      <sz val="10"/>
      <name val="Arial"/>
      <family val="2"/>
    </font>
    <font>
      <sz val="10"/>
      <name val="Arial"/>
      <family val="2"/>
    </font>
    <font>
      <b/>
      <sz val="11"/>
      <color rgb="FF104F75"/>
      <name val="Calibri"/>
      <family val="2"/>
      <scheme val="minor"/>
    </font>
    <font>
      <sz val="11"/>
      <name val="Calibri"/>
      <family val="2"/>
      <scheme val="minor"/>
    </font>
    <font>
      <sz val="11"/>
      <color theme="1"/>
      <name val="Arial"/>
      <family val="2"/>
    </font>
    <font>
      <sz val="10"/>
      <color theme="1"/>
      <name val="Arial"/>
      <family val="2"/>
    </font>
  </fonts>
  <fills count="8">
    <fill>
      <patternFill patternType="none"/>
    </fill>
    <fill>
      <patternFill patternType="gray125"/>
    </fill>
    <fill>
      <patternFill patternType="solid">
        <fgColor indexed="42"/>
        <bgColor indexed="24"/>
      </patternFill>
    </fill>
    <fill>
      <patternFill patternType="solid">
        <fgColor rgb="FF00B0F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56">
    <xf numFmtId="0" fontId="0" fillId="0" borderId="0" xfId="0"/>
    <xf numFmtId="0" fontId="2" fillId="0" borderId="1" xfId="0" applyFont="1" applyBorder="1" applyAlignment="1">
      <alignment wrapText="1"/>
    </xf>
    <xf numFmtId="43" fontId="0" fillId="0" borderId="0" xfId="1" applyFont="1"/>
    <xf numFmtId="0" fontId="6" fillId="0" borderId="2" xfId="0" applyFont="1" applyBorder="1" applyProtection="1">
      <protection hidden="1"/>
    </xf>
    <xf numFmtId="0" fontId="0" fillId="0" borderId="0" xfId="0" applyProtection="1">
      <protection hidden="1"/>
    </xf>
    <xf numFmtId="0" fontId="6" fillId="0" borderId="0" xfId="0" applyFont="1" applyAlignment="1" applyProtection="1">
      <alignment horizontal="left"/>
      <protection hidden="1"/>
    </xf>
    <xf numFmtId="164" fontId="6" fillId="2" borderId="6" xfId="0" applyNumberFormat="1" applyFont="1" applyFill="1" applyBorder="1" applyAlignment="1" applyProtection="1">
      <alignment horizontal="center" vertical="center" wrapText="1"/>
      <protection hidden="1"/>
    </xf>
    <xf numFmtId="164" fontId="6" fillId="2" borderId="4" xfId="0" applyNumberFormat="1" applyFont="1" applyFill="1" applyBorder="1" applyAlignment="1" applyProtection="1">
      <alignment horizontal="center" vertical="center" wrapText="1"/>
      <protection hidden="1"/>
    </xf>
    <xf numFmtId="0" fontId="2" fillId="0" borderId="4" xfId="0" applyFont="1" applyBorder="1" applyAlignment="1" applyProtection="1">
      <alignment horizontal="center" wrapText="1"/>
      <protection hidden="1"/>
    </xf>
    <xf numFmtId="0" fontId="2" fillId="0" borderId="5" xfId="0" applyFont="1" applyBorder="1" applyAlignment="1" applyProtection="1">
      <alignment horizontal="center" wrapText="1"/>
      <protection hidden="1"/>
    </xf>
    <xf numFmtId="0" fontId="0" fillId="0" borderId="0" xfId="0" applyBorder="1" applyProtection="1">
      <protection hidden="1"/>
    </xf>
    <xf numFmtId="0" fontId="7" fillId="0" borderId="0" xfId="0" applyFont="1" applyBorder="1" applyProtection="1">
      <protection hidden="1"/>
    </xf>
    <xf numFmtId="0" fontId="4" fillId="0" borderId="0" xfId="0" applyFont="1" applyBorder="1" applyProtection="1">
      <protection hidden="1"/>
    </xf>
    <xf numFmtId="0" fontId="0" fillId="4" borderId="0" xfId="0" applyFont="1" applyFill="1"/>
    <xf numFmtId="0" fontId="9" fillId="4" borderId="0" xfId="0" applyFont="1" applyFill="1"/>
    <xf numFmtId="0" fontId="2" fillId="4" borderId="0" xfId="0" applyFont="1" applyFill="1" applyBorder="1" applyAlignment="1">
      <alignment horizontal="left"/>
    </xf>
    <xf numFmtId="0" fontId="0" fillId="4" borderId="0" xfId="0" applyFont="1" applyFill="1" applyBorder="1"/>
    <xf numFmtId="0" fontId="10" fillId="4" borderId="0" xfId="0" applyFont="1" applyFill="1" applyBorder="1"/>
    <xf numFmtId="0" fontId="0" fillId="5" borderId="0" xfId="0" applyFont="1" applyFill="1" applyBorder="1" applyAlignment="1"/>
    <xf numFmtId="0" fontId="10" fillId="4" borderId="0" xfId="0" applyFont="1" applyFill="1" applyBorder="1" applyAlignment="1"/>
    <xf numFmtId="0" fontId="0" fillId="5" borderId="0" xfId="0" applyFont="1" applyFill="1" applyAlignment="1"/>
    <xf numFmtId="0" fontId="0" fillId="5" borderId="0" xfId="0" applyFont="1" applyFill="1" applyBorder="1" applyAlignment="1">
      <alignment vertical="center"/>
    </xf>
    <xf numFmtId="0" fontId="0" fillId="5" borderId="0" xfId="0" quotePrefix="1" applyFont="1" applyFill="1" applyBorder="1"/>
    <xf numFmtId="0" fontId="0" fillId="4" borderId="0" xfId="0" applyFill="1"/>
    <xf numFmtId="0" fontId="11" fillId="4" borderId="0" xfId="0" applyFont="1" applyFill="1"/>
    <xf numFmtId="0" fontId="8" fillId="4" borderId="0" xfId="0" applyFont="1" applyFill="1" applyBorder="1"/>
    <xf numFmtId="0" fontId="12" fillId="4" borderId="0" xfId="0" applyFont="1" applyFill="1"/>
    <xf numFmtId="0" fontId="2" fillId="4" borderId="7" xfId="0" applyFont="1" applyFill="1" applyBorder="1" applyAlignment="1">
      <alignment wrapText="1"/>
    </xf>
    <xf numFmtId="0" fontId="2" fillId="4" borderId="7" xfId="0" applyFont="1" applyFill="1" applyBorder="1"/>
    <xf numFmtId="0" fontId="2" fillId="6" borderId="8" xfId="0" applyFont="1" applyFill="1" applyBorder="1" applyAlignment="1">
      <alignment wrapText="1"/>
    </xf>
    <xf numFmtId="0" fontId="2" fillId="6" borderId="7" xfId="0" applyFont="1" applyFill="1" applyBorder="1" applyAlignment="1">
      <alignment wrapText="1"/>
    </xf>
    <xf numFmtId="0" fontId="2" fillId="6" borderId="9" xfId="0" applyFont="1" applyFill="1" applyBorder="1" applyAlignment="1">
      <alignment wrapText="1"/>
    </xf>
    <xf numFmtId="1" fontId="0" fillId="4" borderId="0" xfId="0" applyNumberFormat="1" applyFill="1" applyBorder="1"/>
    <xf numFmtId="3" fontId="0" fillId="4" borderId="10" xfId="0" applyNumberFormat="1" applyFill="1" applyBorder="1"/>
    <xf numFmtId="3" fontId="0" fillId="4" borderId="0" xfId="0" applyNumberFormat="1" applyFill="1" applyBorder="1"/>
    <xf numFmtId="10" fontId="0" fillId="4" borderId="0" xfId="0" applyNumberFormat="1" applyFill="1" applyBorder="1"/>
    <xf numFmtId="165" fontId="0" fillId="4" borderId="0" xfId="0" applyNumberFormat="1" applyFill="1" applyBorder="1"/>
    <xf numFmtId="165" fontId="0" fillId="4" borderId="11" xfId="0" applyNumberFormat="1" applyFill="1" applyBorder="1"/>
    <xf numFmtId="0" fontId="2" fillId="6" borderId="12" xfId="0" applyFont="1" applyFill="1" applyBorder="1" applyAlignment="1">
      <alignment wrapText="1"/>
    </xf>
    <xf numFmtId="0" fontId="2" fillId="6" borderId="1" xfId="0" applyFont="1" applyFill="1" applyBorder="1"/>
    <xf numFmtId="0" fontId="0" fillId="4" borderId="10" xfId="0" applyFill="1" applyBorder="1"/>
    <xf numFmtId="0" fontId="0" fillId="4" borderId="13" xfId="0" applyFill="1" applyBorder="1"/>
    <xf numFmtId="0" fontId="0" fillId="4" borderId="0" xfId="0" applyFill="1" applyBorder="1"/>
    <xf numFmtId="9" fontId="6" fillId="0" borderId="2" xfId="3" applyFont="1" applyBorder="1" applyProtection="1">
      <protection hidden="1"/>
    </xf>
    <xf numFmtId="165" fontId="6" fillId="0" borderId="3" xfId="0" applyNumberFormat="1" applyFont="1" applyBorder="1" applyProtection="1">
      <protection hidden="1"/>
    </xf>
    <xf numFmtId="0" fontId="8" fillId="0" borderId="0" xfId="0" applyFont="1" applyBorder="1" applyAlignment="1" applyProtection="1">
      <alignment horizontal="left" wrapText="1"/>
      <protection hidden="1"/>
    </xf>
    <xf numFmtId="0" fontId="2" fillId="4" borderId="14" xfId="0" applyFont="1" applyFill="1" applyBorder="1" applyAlignment="1" applyProtection="1">
      <alignment wrapText="1"/>
      <protection hidden="1"/>
    </xf>
    <xf numFmtId="0" fontId="0" fillId="5" borderId="0" xfId="0" applyFont="1" applyFill="1" applyBorder="1" applyAlignment="1" applyProtection="1">
      <alignment vertical="center"/>
      <protection hidden="1"/>
    </xf>
    <xf numFmtId="0" fontId="0" fillId="5" borderId="0" xfId="0" quotePrefix="1" applyFont="1" applyFill="1" applyBorder="1" applyProtection="1">
      <protection hidden="1"/>
    </xf>
    <xf numFmtId="0" fontId="3" fillId="0" borderId="0" xfId="2" applyProtection="1">
      <protection hidden="1"/>
    </xf>
    <xf numFmtId="0" fontId="0" fillId="3" borderId="15" xfId="0" applyFill="1" applyBorder="1" applyProtection="1">
      <protection locked="0" hidden="1"/>
    </xf>
    <xf numFmtId="166" fontId="6" fillId="0" borderId="2" xfId="0" applyNumberFormat="1" applyFont="1" applyBorder="1" applyProtection="1">
      <protection hidden="1"/>
    </xf>
    <xf numFmtId="0" fontId="0" fillId="7" borderId="0" xfId="0" applyFill="1"/>
    <xf numFmtId="0" fontId="0" fillId="7" borderId="0" xfId="0" applyFill="1" applyProtection="1">
      <protection hidden="1"/>
    </xf>
    <xf numFmtId="0" fontId="5" fillId="0" borderId="0" xfId="0" applyFont="1" applyAlignment="1" applyProtection="1">
      <alignment horizontal="left"/>
      <protection hidden="1"/>
    </xf>
    <xf numFmtId="0" fontId="0" fillId="4" borderId="0" xfId="0" applyFont="1" applyFill="1" applyAlignment="1" applyProtection="1">
      <alignment wrapText="1"/>
      <protection hidden="1"/>
    </xf>
  </cellXfs>
  <cellStyles count="4">
    <cellStyle name="Comma" xfId="1" builtinId="3"/>
    <cellStyle name="Hyperlink" xfId="2" builtinId="8"/>
    <cellStyle name="Normal" xfId="0" builtinId="0"/>
    <cellStyle name="Percent" xfId="3" builtinId="5"/>
  </cellStyles>
  <dxfs count="2">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48820</xdr:rowOff>
    </xdr:from>
    <xdr:to>
      <xdr:col>1</xdr:col>
      <xdr:colOff>1619250</xdr:colOff>
      <xdr:row>5</xdr:row>
      <xdr:rowOff>266700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3746" t="40558" r="7167" b="49863"/>
        <a:stretch>
          <a:fillRect/>
        </a:stretch>
      </xdr:blipFill>
      <xdr:spPr bwMode="auto">
        <a:xfrm>
          <a:off x="1" y="277420"/>
          <a:ext cx="2543174" cy="979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0</xdr:row>
      <xdr:rowOff>33618</xdr:rowOff>
    </xdr:from>
    <xdr:to>
      <xdr:col>2</xdr:col>
      <xdr:colOff>379507</xdr:colOff>
      <xdr:row>5</xdr:row>
      <xdr:rowOff>160618</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442" y="33618"/>
          <a:ext cx="1777440" cy="10795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year-7-literacy-and-numeracy-catch-up-premium-2018-to-2019/year-7-literacy-and-numeracy-catch-up-premium-2018-to-2019-conditions-of-gra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Free%20School%20Meals%20Supplementary%20Grant/Copy%20of%20free_school_meals_supplementary_grant_allocations_2018_to_20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RowColHeaders="0" tabSelected="1" zoomScaleNormal="100" workbookViewId="0">
      <selection activeCell="A9" sqref="A9"/>
    </sheetView>
  </sheetViews>
  <sheetFormatPr defaultRowHeight="15" x14ac:dyDescent="0.25"/>
  <cols>
    <col min="1" max="1" width="13.85546875" style="52" customWidth="1"/>
    <col min="2" max="2" width="56.28515625" style="52" customWidth="1"/>
    <col min="3" max="3" width="22.7109375" style="52" customWidth="1"/>
    <col min="4" max="4" width="11.85546875" style="52" customWidth="1"/>
    <col min="5" max="5" width="10.5703125" style="52" customWidth="1"/>
    <col min="6" max="6" width="10.42578125" style="52" customWidth="1"/>
    <col min="7" max="7" width="12.28515625" style="52" bestFit="1" customWidth="1"/>
    <col min="8" max="8" width="12.28515625" style="52" customWidth="1"/>
    <col min="9" max="9" width="12.5703125" style="52" customWidth="1"/>
    <col min="10" max="16384" width="9.140625" style="52"/>
  </cols>
  <sheetData>
    <row r="1" spans="1:12" ht="18" x14ac:dyDescent="0.25">
      <c r="A1" s="54" t="s">
        <v>69</v>
      </c>
      <c r="B1" s="54"/>
      <c r="C1" s="54"/>
      <c r="D1" s="4"/>
      <c r="E1" s="4"/>
      <c r="F1" s="4"/>
      <c r="G1" s="4"/>
      <c r="H1" s="4"/>
      <c r="I1" s="4"/>
      <c r="J1" s="4"/>
      <c r="K1" s="4"/>
      <c r="L1"/>
    </row>
    <row r="2" spans="1:12" x14ac:dyDescent="0.25">
      <c r="A2" s="5"/>
      <c r="B2" s="5"/>
      <c r="C2" s="5"/>
      <c r="D2" s="4"/>
      <c r="E2" s="4"/>
      <c r="F2" s="4"/>
      <c r="G2" s="4"/>
      <c r="H2" s="4"/>
      <c r="I2" s="4"/>
      <c r="J2" s="4"/>
      <c r="K2" s="4"/>
      <c r="L2"/>
    </row>
    <row r="3" spans="1:12" x14ac:dyDescent="0.25">
      <c r="A3" s="5"/>
      <c r="B3" s="5"/>
      <c r="C3" s="5"/>
      <c r="D3" s="4"/>
      <c r="E3" s="4"/>
      <c r="F3" s="4"/>
      <c r="G3" s="4"/>
      <c r="H3" s="4"/>
      <c r="I3" s="4"/>
      <c r="J3" s="4"/>
      <c r="K3" s="4"/>
      <c r="L3"/>
    </row>
    <row r="4" spans="1:12" x14ac:dyDescent="0.25">
      <c r="A4" s="5"/>
      <c r="B4" s="5"/>
      <c r="C4" s="5"/>
      <c r="D4" s="4"/>
      <c r="E4" s="4"/>
      <c r="F4" s="4"/>
      <c r="G4" s="4"/>
      <c r="H4" s="4"/>
      <c r="I4" s="4"/>
      <c r="J4" s="4"/>
      <c r="K4" s="4"/>
      <c r="L4"/>
    </row>
    <row r="5" spans="1:12" x14ac:dyDescent="0.25">
      <c r="A5" s="5"/>
      <c r="B5" s="5"/>
      <c r="C5" s="5"/>
      <c r="D5" s="4"/>
      <c r="E5" s="4"/>
      <c r="F5" s="4"/>
      <c r="G5" s="4"/>
      <c r="H5" s="4"/>
      <c r="I5" s="4"/>
      <c r="J5" s="4"/>
      <c r="K5" s="4"/>
      <c r="L5"/>
    </row>
    <row r="6" spans="1:12" ht="28.5" customHeight="1" x14ac:dyDescent="0.25">
      <c r="A6" s="5"/>
      <c r="B6" s="5"/>
      <c r="C6" s="5"/>
      <c r="D6" s="4"/>
      <c r="E6" s="4"/>
      <c r="F6" s="4"/>
      <c r="G6" s="4"/>
      <c r="H6" s="4"/>
      <c r="I6" s="4"/>
      <c r="J6" s="4"/>
      <c r="K6" s="4"/>
      <c r="L6"/>
    </row>
    <row r="7" spans="1:12" ht="15.75" thickBot="1" x14ac:dyDescent="0.3">
      <c r="A7" s="4"/>
      <c r="B7" s="4"/>
      <c r="C7" s="4"/>
      <c r="D7" s="4"/>
      <c r="E7" s="4"/>
      <c r="F7" s="4"/>
      <c r="G7" s="4"/>
      <c r="H7" s="4"/>
      <c r="I7" s="4"/>
      <c r="J7" s="4"/>
      <c r="K7" s="4"/>
      <c r="L7"/>
    </row>
    <row r="8" spans="1:12" ht="90" x14ac:dyDescent="0.25">
      <c r="A8" s="6" t="s">
        <v>29</v>
      </c>
      <c r="B8" s="7" t="s">
        <v>2</v>
      </c>
      <c r="C8" s="46" t="s">
        <v>64</v>
      </c>
      <c r="D8" s="8" t="s">
        <v>72</v>
      </c>
      <c r="E8" s="8" t="s">
        <v>73</v>
      </c>
      <c r="F8" s="8" t="s">
        <v>46</v>
      </c>
      <c r="G8" s="8" t="s">
        <v>47</v>
      </c>
      <c r="H8" s="8" t="s">
        <v>48</v>
      </c>
      <c r="I8" s="9" t="s">
        <v>49</v>
      </c>
      <c r="J8" s="4"/>
      <c r="K8" s="4"/>
      <c r="L8"/>
    </row>
    <row r="9" spans="1:12" ht="15.75" thickBot="1" x14ac:dyDescent="0.3">
      <c r="A9" s="50"/>
      <c r="B9" s="3" t="str">
        <f>IF(ISNA(VLOOKUP($A$9,LA!$A:$E,4,0)),"Please enter your eight digit passcode in the blue cell",VLOOKUP($A$9,LA!$A:$E,4,0))</f>
        <v>Please enter your eight digit passcode in the blue cell</v>
      </c>
      <c r="C9" s="3" t="str">
        <f>IF(ISNA(VLOOKUP($A9,LA!$A$14:$M$35,6,FALSE)),"",VLOOKUP($A$9,LA!$A:$M,6,FALSE))</f>
        <v/>
      </c>
      <c r="D9" s="3" t="str">
        <f>IF(ISNA(VLOOKUP($A9,LA!$A$14:$M$35,8,FALSE)),"",VLOOKUP($A$9,LA!$A:$M,8,FALSE))</f>
        <v/>
      </c>
      <c r="E9" s="3" t="str">
        <f>IF(ISNA(VLOOKUP($A9,LA!$A$14:$M$35,9,FALSE)),"",VLOOKUP($A$9,LA!$A:$M,9,FALSE))</f>
        <v/>
      </c>
      <c r="F9" s="43" t="str">
        <f>IF(ISNA(VLOOKUP($A9,LA!$A$14:$M$35,10,FALSE)),"",VLOOKUP($A$9,LA!$A:$M,10,FALSE))</f>
        <v/>
      </c>
      <c r="G9" s="51" t="str">
        <f>IF(ISNA(VLOOKUP($A9,LA!$A$14:$M$35,11,FALSE)),"",VLOOKUP($A$9,LA!$A:$M,11,FALSE))</f>
        <v/>
      </c>
      <c r="H9" s="43" t="str">
        <f>IF(ISNA(VLOOKUP($A9,LA!$A$14:$M$35,12,FALSE)),"",VLOOKUP($A$9,LA!$A:$M,12,FALSE))</f>
        <v/>
      </c>
      <c r="I9" s="44" t="str">
        <f>IF(ISNA(VLOOKUP($A9,LA!$A$14:$M$35,13,FALSE)),"",VLOOKUP($A$9,LA!$A:$M,13,FALSE))</f>
        <v/>
      </c>
      <c r="J9" s="4"/>
      <c r="K9" s="4"/>
      <c r="L9"/>
    </row>
    <row r="10" spans="1:12" x14ac:dyDescent="0.25">
      <c r="A10" s="4"/>
      <c r="B10" s="4"/>
      <c r="C10" s="4"/>
      <c r="D10" s="4"/>
      <c r="E10" s="4"/>
      <c r="F10" s="4"/>
      <c r="G10" s="4"/>
      <c r="H10" s="4"/>
      <c r="I10" s="4"/>
      <c r="J10" s="4"/>
      <c r="K10" s="4"/>
      <c r="L10"/>
    </row>
    <row r="11" spans="1:12" x14ac:dyDescent="0.25">
      <c r="A11" s="10"/>
      <c r="B11" s="10"/>
      <c r="C11" s="10"/>
      <c r="D11" s="10"/>
      <c r="E11" s="10"/>
      <c r="F11" s="10"/>
      <c r="G11" s="10"/>
      <c r="H11" s="10"/>
      <c r="I11" s="10"/>
      <c r="J11" s="4"/>
      <c r="K11" s="4"/>
      <c r="L11"/>
    </row>
    <row r="12" spans="1:12" x14ac:dyDescent="0.25">
      <c r="A12" s="11" t="s">
        <v>30</v>
      </c>
      <c r="B12" s="10"/>
      <c r="C12" s="10"/>
      <c r="D12" s="10"/>
      <c r="E12" s="10"/>
      <c r="F12" s="10"/>
      <c r="G12" s="10"/>
      <c r="H12" s="10"/>
      <c r="I12" s="10"/>
      <c r="J12" s="4"/>
      <c r="K12" s="4"/>
      <c r="L12"/>
    </row>
    <row r="13" spans="1:12" x14ac:dyDescent="0.25">
      <c r="A13" s="12"/>
      <c r="B13" s="10"/>
      <c r="C13" s="10"/>
      <c r="D13" s="10"/>
      <c r="E13" s="10"/>
      <c r="F13" s="10"/>
      <c r="G13" s="10"/>
      <c r="H13" s="10"/>
      <c r="I13" s="10"/>
      <c r="J13" s="4"/>
      <c r="K13" s="4"/>
      <c r="L13"/>
    </row>
    <row r="14" spans="1:12" ht="40.5" customHeight="1" x14ac:dyDescent="0.25">
      <c r="A14" s="55" t="s">
        <v>70</v>
      </c>
      <c r="B14" s="55"/>
      <c r="C14" s="55"/>
      <c r="D14" s="55"/>
      <c r="E14" s="55"/>
      <c r="F14" s="55"/>
      <c r="G14" s="55"/>
      <c r="H14" s="55"/>
      <c r="I14" s="55"/>
      <c r="J14" s="55"/>
      <c r="K14" s="4"/>
      <c r="L14"/>
    </row>
    <row r="15" spans="1:12" ht="33" customHeight="1" x14ac:dyDescent="0.25">
      <c r="A15" s="55" t="s">
        <v>71</v>
      </c>
      <c r="B15" s="55"/>
      <c r="C15" s="55"/>
      <c r="D15" s="55"/>
      <c r="E15" s="55"/>
      <c r="F15" s="55"/>
      <c r="G15" s="55"/>
      <c r="H15" s="55"/>
      <c r="I15" s="55"/>
      <c r="J15" s="55"/>
      <c r="K15" s="4"/>
      <c r="L15"/>
    </row>
    <row r="16" spans="1:12" ht="30.75" customHeight="1" x14ac:dyDescent="0.25">
      <c r="A16" s="55" t="s">
        <v>74</v>
      </c>
      <c r="B16" s="55"/>
      <c r="C16" s="55"/>
      <c r="D16" s="55"/>
      <c r="E16" s="55"/>
      <c r="F16" s="55"/>
      <c r="G16" s="55"/>
      <c r="H16" s="45"/>
      <c r="I16" s="10"/>
      <c r="J16" s="4"/>
      <c r="K16" s="4"/>
      <c r="L16"/>
    </row>
    <row r="17" spans="1:12" ht="30" customHeight="1" x14ac:dyDescent="0.25">
      <c r="A17" s="47" t="s">
        <v>65</v>
      </c>
      <c r="B17" s="47"/>
      <c r="C17" s="47"/>
      <c r="D17" s="47"/>
      <c r="E17" s="47"/>
      <c r="F17" s="47"/>
      <c r="G17" s="47"/>
      <c r="H17" s="47"/>
      <c r="I17" s="10"/>
      <c r="J17" s="4"/>
      <c r="K17" s="4"/>
      <c r="L17"/>
    </row>
    <row r="18" spans="1:12" x14ac:dyDescent="0.25">
      <c r="A18" s="48" t="s">
        <v>66</v>
      </c>
      <c r="B18" s="48"/>
      <c r="C18" s="48"/>
      <c r="D18" s="48"/>
      <c r="E18" s="48"/>
      <c r="F18" s="48"/>
      <c r="G18" s="48"/>
      <c r="H18" s="48"/>
      <c r="I18" s="10"/>
      <c r="J18" s="4"/>
      <c r="K18" s="4"/>
      <c r="L18"/>
    </row>
    <row r="19" spans="1:12" x14ac:dyDescent="0.25">
      <c r="A19" s="10"/>
      <c r="B19" s="10"/>
      <c r="C19" s="10"/>
      <c r="D19" s="10"/>
      <c r="E19" s="10"/>
      <c r="F19" s="10"/>
      <c r="G19" s="10"/>
      <c r="H19" s="10"/>
      <c r="I19" s="10"/>
      <c r="J19" s="4"/>
      <c r="K19" s="4"/>
      <c r="L19"/>
    </row>
    <row r="20" spans="1:12" x14ac:dyDescent="0.25">
      <c r="A20" s="4" t="s">
        <v>67</v>
      </c>
      <c r="B20" s="4"/>
      <c r="C20" s="4"/>
      <c r="D20" s="4"/>
      <c r="E20" s="4"/>
      <c r="F20" s="4"/>
      <c r="G20" s="4"/>
      <c r="H20" s="4"/>
      <c r="I20" s="4"/>
      <c r="J20" s="4"/>
      <c r="K20" s="4"/>
      <c r="L20"/>
    </row>
    <row r="21" spans="1:12" x14ac:dyDescent="0.25">
      <c r="A21" s="49" t="s">
        <v>68</v>
      </c>
      <c r="B21" s="4"/>
      <c r="C21" s="4"/>
      <c r="D21" s="4"/>
      <c r="E21" s="4"/>
      <c r="F21" s="4"/>
      <c r="G21" s="4"/>
      <c r="H21" s="4"/>
      <c r="I21" s="4"/>
      <c r="J21" s="4"/>
      <c r="K21" s="4"/>
      <c r="L21"/>
    </row>
    <row r="22" spans="1:12" x14ac:dyDescent="0.25">
      <c r="A22" s="4"/>
      <c r="B22" s="4"/>
      <c r="C22" s="4"/>
      <c r="D22" s="4"/>
      <c r="E22" s="4"/>
      <c r="F22" s="4"/>
      <c r="G22" s="4"/>
      <c r="H22" s="4"/>
      <c r="I22" s="4"/>
      <c r="J22" s="4"/>
      <c r="K22" s="4"/>
      <c r="L22"/>
    </row>
    <row r="23" spans="1:12" x14ac:dyDescent="0.25">
      <c r="A23" s="53"/>
      <c r="B23" s="53"/>
      <c r="C23" s="53"/>
      <c r="D23" s="53"/>
      <c r="E23" s="53"/>
      <c r="F23" s="53"/>
      <c r="G23" s="53"/>
      <c r="H23" s="53"/>
      <c r="I23" s="53"/>
      <c r="J23" s="53"/>
      <c r="K23" s="53"/>
    </row>
    <row r="24" spans="1:12" x14ac:dyDescent="0.25">
      <c r="A24" s="53"/>
      <c r="B24" s="53"/>
      <c r="C24" s="53"/>
      <c r="D24" s="53"/>
      <c r="E24" s="53"/>
      <c r="F24" s="53"/>
      <c r="G24" s="53"/>
      <c r="H24" s="53"/>
      <c r="I24" s="53"/>
      <c r="J24" s="53"/>
      <c r="K24" s="53"/>
    </row>
  </sheetData>
  <sheetProtection password="BFE8" sheet="1" objects="1" scenarios="1"/>
  <mergeCells count="4">
    <mergeCell ref="A1:C1"/>
    <mergeCell ref="A16:G16"/>
    <mergeCell ref="A14:J14"/>
    <mergeCell ref="A15:J15"/>
  </mergeCells>
  <hyperlinks>
    <hyperlink ref="A21" r:id="rId1"/>
  </hyperlinks>
  <pageMargins left="0.7" right="0.7" top="0.75" bottom="0.75" header="0.3" footer="0.3"/>
  <pageSetup paperSize="9" scale="6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8" workbookViewId="0">
      <selection activeCell="A8" sqref="A1:XFD1048576"/>
    </sheetView>
  </sheetViews>
  <sheetFormatPr defaultRowHeight="15" x14ac:dyDescent="0.25"/>
  <cols>
    <col min="1" max="1" width="13" customWidth="1"/>
    <col min="4" max="4" width="39" customWidth="1"/>
    <col min="5" max="5" width="11" customWidth="1"/>
    <col min="9" max="9" width="15" customWidth="1"/>
    <col min="10" max="10" width="16.140625" customWidth="1"/>
    <col min="13" max="13" width="20" customWidth="1"/>
    <col min="14" max="14" width="16.5703125" style="2" customWidth="1"/>
  </cols>
  <sheetData>
    <row r="1" spans="1:13" s="13" customFormat="1" x14ac:dyDescent="0.25">
      <c r="D1" s="14" t="s">
        <v>32</v>
      </c>
      <c r="G1" s="15"/>
      <c r="H1" s="15"/>
      <c r="I1" s="15"/>
    </row>
    <row r="2" spans="1:13" s="13" customFormat="1" x14ac:dyDescent="0.25">
      <c r="D2" s="13" t="s">
        <v>33</v>
      </c>
      <c r="G2" s="16"/>
      <c r="H2" s="15"/>
      <c r="I2" s="15"/>
    </row>
    <row r="3" spans="1:13" s="13" customFormat="1" x14ac:dyDescent="0.25">
      <c r="D3" s="16" t="s">
        <v>34</v>
      </c>
      <c r="G3" s="16"/>
      <c r="H3" s="16"/>
      <c r="I3" s="16"/>
    </row>
    <row r="4" spans="1:13" s="13" customFormat="1" x14ac:dyDescent="0.25">
      <c r="D4" s="13" t="s">
        <v>35</v>
      </c>
      <c r="G4" s="16"/>
      <c r="H4" s="16"/>
      <c r="I4" s="16"/>
    </row>
    <row r="5" spans="1:13" s="13" customFormat="1" x14ac:dyDescent="0.25">
      <c r="D5" s="13" t="s">
        <v>36</v>
      </c>
      <c r="F5" s="16"/>
      <c r="G5" s="17"/>
      <c r="H5" s="17"/>
      <c r="I5" s="17"/>
    </row>
    <row r="6" spans="1:13" s="13" customFormat="1" x14ac:dyDescent="0.25">
      <c r="D6" s="18"/>
      <c r="F6" s="19"/>
      <c r="G6" s="17"/>
      <c r="H6" s="17"/>
      <c r="I6" s="17"/>
    </row>
    <row r="7" spans="1:13" s="13" customFormat="1" x14ac:dyDescent="0.25">
      <c r="D7" s="20" t="s">
        <v>37</v>
      </c>
      <c r="F7" s="19"/>
      <c r="G7" s="17"/>
      <c r="H7" s="17"/>
      <c r="I7" s="17"/>
    </row>
    <row r="8" spans="1:13" s="13" customFormat="1" x14ac:dyDescent="0.25">
      <c r="D8" s="21" t="s">
        <v>38</v>
      </c>
      <c r="F8" s="19"/>
      <c r="G8" s="17"/>
      <c r="H8" s="17"/>
      <c r="I8" s="17"/>
    </row>
    <row r="9" spans="1:13" s="13" customFormat="1" x14ac:dyDescent="0.25">
      <c r="D9" s="22" t="s">
        <v>39</v>
      </c>
      <c r="F9" s="19"/>
      <c r="G9" s="17"/>
      <c r="H9" s="17"/>
      <c r="I9" s="17"/>
    </row>
    <row r="10" spans="1:13" s="23" customFormat="1" x14ac:dyDescent="0.25">
      <c r="D10" s="24"/>
      <c r="F10" s="25"/>
      <c r="G10" s="26"/>
      <c r="H10" s="26"/>
      <c r="I10" s="26"/>
    </row>
    <row r="11" spans="1:13" x14ac:dyDescent="0.25">
      <c r="A11" t="s">
        <v>0</v>
      </c>
    </row>
    <row r="13" spans="1:13" ht="90" x14ac:dyDescent="0.25">
      <c r="A13" t="s">
        <v>31</v>
      </c>
      <c r="B13" s="1" t="s">
        <v>1</v>
      </c>
      <c r="C13" s="27" t="s">
        <v>40</v>
      </c>
      <c r="D13" s="27" t="s">
        <v>41</v>
      </c>
      <c r="E13" s="27" t="s">
        <v>42</v>
      </c>
      <c r="F13" s="28" t="s">
        <v>43</v>
      </c>
      <c r="G13" s="28" t="s">
        <v>3</v>
      </c>
      <c r="H13" s="29" t="s">
        <v>44</v>
      </c>
      <c r="I13" s="30" t="s">
        <v>45</v>
      </c>
      <c r="J13" s="30" t="s">
        <v>46</v>
      </c>
      <c r="K13" s="30" t="s">
        <v>47</v>
      </c>
      <c r="L13" s="30" t="s">
        <v>48</v>
      </c>
      <c r="M13" s="31" t="s">
        <v>49</v>
      </c>
    </row>
    <row r="14" spans="1:13" x14ac:dyDescent="0.25">
      <c r="A14" t="s">
        <v>75</v>
      </c>
      <c r="B14" t="s">
        <v>4</v>
      </c>
      <c r="C14" s="32">
        <v>8927035</v>
      </c>
      <c r="D14" s="32" t="s">
        <v>26</v>
      </c>
      <c r="E14" s="32" t="s">
        <v>50</v>
      </c>
      <c r="F14" s="32" t="s">
        <v>51</v>
      </c>
      <c r="G14" s="32" t="s">
        <v>7</v>
      </c>
      <c r="H14" s="33">
        <v>9</v>
      </c>
      <c r="I14" s="34">
        <v>12</v>
      </c>
      <c r="J14" s="35">
        <v>0.33333333333333326</v>
      </c>
      <c r="K14" s="36">
        <v>4500</v>
      </c>
      <c r="L14" s="35" t="s">
        <v>6</v>
      </c>
      <c r="M14" s="37">
        <v>6000</v>
      </c>
    </row>
    <row r="15" spans="1:13" x14ac:dyDescent="0.25">
      <c r="A15" t="s">
        <v>76</v>
      </c>
      <c r="B15" t="s">
        <v>4</v>
      </c>
      <c r="C15" s="32">
        <v>8926905</v>
      </c>
      <c r="D15" s="32" t="s">
        <v>21</v>
      </c>
      <c r="E15" s="32" t="s">
        <v>52</v>
      </c>
      <c r="F15" s="32" t="s">
        <v>53</v>
      </c>
      <c r="G15" s="32" t="s">
        <v>5</v>
      </c>
      <c r="H15" s="33">
        <v>147</v>
      </c>
      <c r="I15" s="34">
        <v>150</v>
      </c>
      <c r="J15" s="35">
        <v>2.0408163265306145E-2</v>
      </c>
      <c r="K15" s="36">
        <v>25323</v>
      </c>
      <c r="L15" s="35" t="s">
        <v>6</v>
      </c>
      <c r="M15" s="37">
        <v>25840</v>
      </c>
    </row>
    <row r="16" spans="1:13" x14ac:dyDescent="0.25">
      <c r="A16" t="s">
        <v>77</v>
      </c>
      <c r="B16" t="s">
        <v>4</v>
      </c>
      <c r="C16" s="32">
        <v>8927042</v>
      </c>
      <c r="D16" s="32" t="s">
        <v>28</v>
      </c>
      <c r="E16" s="32" t="s">
        <v>50</v>
      </c>
      <c r="F16" s="32" t="s">
        <v>51</v>
      </c>
      <c r="G16" s="32" t="s">
        <v>7</v>
      </c>
      <c r="H16" s="33">
        <v>14</v>
      </c>
      <c r="I16" s="34">
        <v>5</v>
      </c>
      <c r="J16" s="35">
        <v>-0.64285714285714279</v>
      </c>
      <c r="K16" s="36">
        <v>6364</v>
      </c>
      <c r="L16" s="35" t="s">
        <v>6</v>
      </c>
      <c r="M16" s="37">
        <v>2273</v>
      </c>
    </row>
    <row r="17" spans="1:13" x14ac:dyDescent="0.25">
      <c r="A17" t="s">
        <v>78</v>
      </c>
      <c r="B17" t="s">
        <v>4</v>
      </c>
      <c r="C17" s="32">
        <v>8926906</v>
      </c>
      <c r="D17" s="32" t="s">
        <v>22</v>
      </c>
      <c r="E17" s="32" t="s">
        <v>52</v>
      </c>
      <c r="F17" s="32" t="s">
        <v>53</v>
      </c>
      <c r="G17" s="32" t="s">
        <v>5</v>
      </c>
      <c r="H17" s="33">
        <v>135</v>
      </c>
      <c r="I17" s="34">
        <v>158</v>
      </c>
      <c r="J17" s="35">
        <v>0.17037037037037028</v>
      </c>
      <c r="K17" s="36">
        <v>18071</v>
      </c>
      <c r="L17" s="35" t="s">
        <v>6</v>
      </c>
      <c r="M17" s="37">
        <v>21150</v>
      </c>
    </row>
    <row r="18" spans="1:13" x14ac:dyDescent="0.25">
      <c r="A18" t="s">
        <v>79</v>
      </c>
      <c r="B18" t="s">
        <v>4</v>
      </c>
      <c r="C18" s="32">
        <v>8926907</v>
      </c>
      <c r="D18" s="32" t="s">
        <v>23</v>
      </c>
      <c r="E18" s="32" t="s">
        <v>52</v>
      </c>
      <c r="F18" s="32" t="s">
        <v>53</v>
      </c>
      <c r="G18" s="32" t="s">
        <v>8</v>
      </c>
      <c r="H18" s="33">
        <v>370</v>
      </c>
      <c r="I18" s="34">
        <v>351</v>
      </c>
      <c r="J18" s="35">
        <v>-5.1351351351351382E-2</v>
      </c>
      <c r="K18" s="36">
        <v>35577</v>
      </c>
      <c r="L18" s="35" t="s">
        <v>6</v>
      </c>
      <c r="M18" s="37">
        <v>33750</v>
      </c>
    </row>
    <row r="19" spans="1:13" x14ac:dyDescent="0.25">
      <c r="A19" t="s">
        <v>80</v>
      </c>
      <c r="B19" t="s">
        <v>4</v>
      </c>
      <c r="C19" s="32">
        <v>8924064</v>
      </c>
      <c r="D19" s="32" t="s">
        <v>17</v>
      </c>
      <c r="E19" s="32" t="s">
        <v>54</v>
      </c>
      <c r="F19" s="32" t="s">
        <v>53</v>
      </c>
      <c r="G19" s="32" t="s">
        <v>5</v>
      </c>
      <c r="H19" s="33">
        <v>211</v>
      </c>
      <c r="I19" s="34">
        <v>211</v>
      </c>
      <c r="J19" s="35">
        <v>0</v>
      </c>
      <c r="K19" s="36">
        <v>9309</v>
      </c>
      <c r="L19" s="35" t="s">
        <v>6</v>
      </c>
      <c r="M19" s="37">
        <v>9309</v>
      </c>
    </row>
    <row r="20" spans="1:13" x14ac:dyDescent="0.25">
      <c r="A20" t="s">
        <v>81</v>
      </c>
      <c r="B20" t="s">
        <v>4</v>
      </c>
      <c r="C20" s="32">
        <v>8924000</v>
      </c>
      <c r="D20" s="32" t="s">
        <v>9</v>
      </c>
      <c r="E20" s="32" t="s">
        <v>52</v>
      </c>
      <c r="F20" s="32" t="s">
        <v>53</v>
      </c>
      <c r="G20" s="32" t="s">
        <v>5</v>
      </c>
      <c r="H20" s="33">
        <v>152</v>
      </c>
      <c r="I20" s="34">
        <v>152</v>
      </c>
      <c r="J20" s="35">
        <v>0</v>
      </c>
      <c r="K20" s="36">
        <v>13714</v>
      </c>
      <c r="L20" s="35" t="s">
        <v>6</v>
      </c>
      <c r="M20" s="37">
        <v>13714</v>
      </c>
    </row>
    <row r="21" spans="1:13" x14ac:dyDescent="0.25">
      <c r="A21" t="s">
        <v>82</v>
      </c>
      <c r="B21" t="s">
        <v>4</v>
      </c>
      <c r="C21" s="32">
        <v>8924615</v>
      </c>
      <c r="D21" s="32" t="s">
        <v>19</v>
      </c>
      <c r="E21" s="32" t="s">
        <v>54</v>
      </c>
      <c r="F21" s="32" t="s">
        <v>53</v>
      </c>
      <c r="G21" s="32" t="s">
        <v>5</v>
      </c>
      <c r="H21" s="33">
        <v>199</v>
      </c>
      <c r="I21" s="34">
        <v>196</v>
      </c>
      <c r="J21" s="35">
        <v>-1.5075376884422065E-2</v>
      </c>
      <c r="K21" s="36">
        <v>18282</v>
      </c>
      <c r="L21" s="35" t="s">
        <v>6</v>
      </c>
      <c r="M21" s="37">
        <v>18006</v>
      </c>
    </row>
    <row r="22" spans="1:13" x14ac:dyDescent="0.25">
      <c r="A22" t="s">
        <v>83</v>
      </c>
      <c r="B22" t="s">
        <v>4</v>
      </c>
      <c r="C22" s="32">
        <v>8927026</v>
      </c>
      <c r="D22" s="32" t="s">
        <v>24</v>
      </c>
      <c r="E22" s="32" t="s">
        <v>55</v>
      </c>
      <c r="F22" s="32" t="s">
        <v>53</v>
      </c>
      <c r="G22" s="32" t="s">
        <v>7</v>
      </c>
      <c r="H22" s="33">
        <v>11</v>
      </c>
      <c r="I22" s="34">
        <v>16</v>
      </c>
      <c r="J22" s="35">
        <v>0.45454545454545459</v>
      </c>
      <c r="K22" s="36">
        <v>5500</v>
      </c>
      <c r="L22" s="35" t="s">
        <v>6</v>
      </c>
      <c r="M22" s="37">
        <v>8000</v>
      </c>
    </row>
    <row r="23" spans="1:13" x14ac:dyDescent="0.25">
      <c r="A23" t="s">
        <v>84</v>
      </c>
      <c r="B23" t="s">
        <v>4</v>
      </c>
      <c r="C23" s="32">
        <v>8925404</v>
      </c>
      <c r="D23" s="32" t="s">
        <v>20</v>
      </c>
      <c r="E23" s="32" t="s">
        <v>54</v>
      </c>
      <c r="F23" s="32" t="s">
        <v>53</v>
      </c>
      <c r="G23" s="32" t="s">
        <v>5</v>
      </c>
      <c r="H23" s="33">
        <v>195</v>
      </c>
      <c r="I23" s="34">
        <v>194</v>
      </c>
      <c r="J23" s="35">
        <v>-5.12820512820511E-3</v>
      </c>
      <c r="K23" s="36">
        <v>9472</v>
      </c>
      <c r="L23" s="35" t="s">
        <v>6</v>
      </c>
      <c r="M23" s="37">
        <v>9423</v>
      </c>
    </row>
    <row r="24" spans="1:13" x14ac:dyDescent="0.25">
      <c r="A24" t="s">
        <v>85</v>
      </c>
      <c r="B24" t="s">
        <v>4</v>
      </c>
      <c r="C24" s="32">
        <v>8924462</v>
      </c>
      <c r="D24" s="32" t="s">
        <v>18</v>
      </c>
      <c r="E24" s="32" t="s">
        <v>54</v>
      </c>
      <c r="F24" s="32" t="s">
        <v>53</v>
      </c>
      <c r="G24" s="32" t="s">
        <v>5</v>
      </c>
      <c r="H24" s="33">
        <v>178</v>
      </c>
      <c r="I24" s="34">
        <v>203</v>
      </c>
      <c r="J24" s="35">
        <v>0.1404494382022472</v>
      </c>
      <c r="K24" s="36">
        <v>12206</v>
      </c>
      <c r="L24" s="35" t="s">
        <v>6</v>
      </c>
      <c r="M24" s="37">
        <v>13920</v>
      </c>
    </row>
    <row r="25" spans="1:13" x14ac:dyDescent="0.25">
      <c r="A25" t="s">
        <v>86</v>
      </c>
      <c r="B25" t="s">
        <v>4</v>
      </c>
      <c r="C25" s="32">
        <v>8924003</v>
      </c>
      <c r="D25" s="32" t="s">
        <v>10</v>
      </c>
      <c r="E25" s="32" t="s">
        <v>52</v>
      </c>
      <c r="F25" s="32" t="s">
        <v>53</v>
      </c>
      <c r="G25" s="32" t="s">
        <v>5</v>
      </c>
      <c r="H25" s="33">
        <v>180</v>
      </c>
      <c r="I25" s="34">
        <v>190</v>
      </c>
      <c r="J25" s="35">
        <v>5.555555555555558E-2</v>
      </c>
      <c r="K25" s="36">
        <v>29492</v>
      </c>
      <c r="L25" s="35" t="s">
        <v>6</v>
      </c>
      <c r="M25" s="37">
        <v>31130</v>
      </c>
    </row>
    <row r="26" spans="1:13" x14ac:dyDescent="0.25">
      <c r="A26" t="s">
        <v>87</v>
      </c>
      <c r="B26" t="s">
        <v>4</v>
      </c>
      <c r="C26" s="32">
        <v>8924004</v>
      </c>
      <c r="D26" s="32" t="s">
        <v>56</v>
      </c>
      <c r="E26" s="32" t="s">
        <v>57</v>
      </c>
      <c r="F26" s="32" t="s">
        <v>58</v>
      </c>
      <c r="G26" s="32" t="s">
        <v>5</v>
      </c>
      <c r="H26" s="33">
        <v>0</v>
      </c>
      <c r="I26" s="34">
        <v>128</v>
      </c>
      <c r="J26" s="35" t="s">
        <v>6</v>
      </c>
      <c r="K26" s="36">
        <v>0</v>
      </c>
      <c r="L26" s="35">
        <v>0.20612813370473537</v>
      </c>
      <c r="M26" s="37">
        <v>13192</v>
      </c>
    </row>
    <row r="27" spans="1:13" x14ac:dyDescent="0.25">
      <c r="A27" t="s">
        <v>88</v>
      </c>
      <c r="B27" t="s">
        <v>4</v>
      </c>
      <c r="C27" s="32">
        <v>8924020</v>
      </c>
      <c r="D27" s="32" t="s">
        <v>59</v>
      </c>
      <c r="E27" s="32" t="s">
        <v>57</v>
      </c>
      <c r="F27" s="32" t="s">
        <v>58</v>
      </c>
      <c r="G27" s="32" t="s">
        <v>5</v>
      </c>
      <c r="H27" s="33">
        <v>95</v>
      </c>
      <c r="I27" s="34">
        <v>109</v>
      </c>
      <c r="J27" s="35">
        <v>0.14736842105263159</v>
      </c>
      <c r="K27" s="36">
        <v>5871</v>
      </c>
      <c r="L27" s="35" t="s">
        <v>6</v>
      </c>
      <c r="M27" s="37">
        <v>6736</v>
      </c>
    </row>
    <row r="28" spans="1:13" x14ac:dyDescent="0.25">
      <c r="A28" t="s">
        <v>89</v>
      </c>
      <c r="B28" t="s">
        <v>4</v>
      </c>
      <c r="C28" s="32">
        <v>8924006</v>
      </c>
      <c r="D28" s="32" t="s">
        <v>11</v>
      </c>
      <c r="E28" s="32" t="s">
        <v>52</v>
      </c>
      <c r="F28" s="32" t="s">
        <v>53</v>
      </c>
      <c r="G28" s="32" t="s">
        <v>5</v>
      </c>
      <c r="H28" s="33">
        <v>160</v>
      </c>
      <c r="I28" s="34">
        <v>158</v>
      </c>
      <c r="J28" s="35">
        <v>-1.2499999999999956E-2</v>
      </c>
      <c r="K28" s="36">
        <v>10667</v>
      </c>
      <c r="L28" s="35" t="s">
        <v>6</v>
      </c>
      <c r="M28" s="37">
        <v>10534</v>
      </c>
    </row>
    <row r="29" spans="1:13" x14ac:dyDescent="0.25">
      <c r="A29" t="s">
        <v>90</v>
      </c>
      <c r="B29" t="s">
        <v>4</v>
      </c>
      <c r="C29" s="32">
        <v>8927040</v>
      </c>
      <c r="D29" s="32" t="s">
        <v>27</v>
      </c>
      <c r="E29" s="32" t="s">
        <v>55</v>
      </c>
      <c r="F29" s="32" t="s">
        <v>53</v>
      </c>
      <c r="G29" s="32" t="s">
        <v>7</v>
      </c>
      <c r="H29" s="33">
        <v>4</v>
      </c>
      <c r="I29" s="34">
        <v>13</v>
      </c>
      <c r="J29" s="35">
        <v>2.25</v>
      </c>
      <c r="K29" s="36">
        <v>1637</v>
      </c>
      <c r="L29" s="35" t="s">
        <v>6</v>
      </c>
      <c r="M29" s="37">
        <v>5320</v>
      </c>
    </row>
    <row r="30" spans="1:13" x14ac:dyDescent="0.25">
      <c r="A30" t="s">
        <v>91</v>
      </c>
      <c r="B30" t="s">
        <v>4</v>
      </c>
      <c r="C30" s="32">
        <v>8927033</v>
      </c>
      <c r="D30" s="32" t="s">
        <v>25</v>
      </c>
      <c r="E30" s="32" t="s">
        <v>55</v>
      </c>
      <c r="F30" s="32" t="s">
        <v>53</v>
      </c>
      <c r="G30" s="32" t="s">
        <v>7</v>
      </c>
      <c r="H30" s="33">
        <v>20</v>
      </c>
      <c r="I30" s="34">
        <v>7</v>
      </c>
      <c r="J30" s="35">
        <v>-0.65</v>
      </c>
      <c r="K30" s="36">
        <v>5714</v>
      </c>
      <c r="L30" s="35" t="s">
        <v>6</v>
      </c>
      <c r="M30" s="37">
        <v>2000</v>
      </c>
    </row>
    <row r="31" spans="1:13" x14ac:dyDescent="0.25">
      <c r="A31" t="s">
        <v>92</v>
      </c>
      <c r="B31" t="s">
        <v>4</v>
      </c>
      <c r="C31" s="32">
        <v>8924008</v>
      </c>
      <c r="D31" s="32" t="s">
        <v>12</v>
      </c>
      <c r="E31" s="32" t="s">
        <v>52</v>
      </c>
      <c r="F31" s="32" t="s">
        <v>53</v>
      </c>
      <c r="G31" s="32" t="s">
        <v>5</v>
      </c>
      <c r="H31" s="33">
        <v>177</v>
      </c>
      <c r="I31" s="34">
        <v>175</v>
      </c>
      <c r="J31" s="35">
        <v>-1.1299435028248594E-2</v>
      </c>
      <c r="K31" s="36">
        <v>14481</v>
      </c>
      <c r="L31" s="35" t="s">
        <v>6</v>
      </c>
      <c r="M31" s="37">
        <v>14317</v>
      </c>
    </row>
    <row r="32" spans="1:13" x14ac:dyDescent="0.25">
      <c r="A32" t="s">
        <v>93</v>
      </c>
      <c r="B32" t="s">
        <v>4</v>
      </c>
      <c r="C32" s="32">
        <v>8924009</v>
      </c>
      <c r="D32" s="32" t="s">
        <v>13</v>
      </c>
      <c r="E32" s="32" t="s">
        <v>54</v>
      </c>
      <c r="F32" s="32" t="s">
        <v>53</v>
      </c>
      <c r="G32" s="32" t="s">
        <v>5</v>
      </c>
      <c r="H32" s="33">
        <v>161</v>
      </c>
      <c r="I32" s="34">
        <v>165</v>
      </c>
      <c r="J32" s="35">
        <v>2.4844720496894457E-2</v>
      </c>
      <c r="K32" s="36">
        <v>16593</v>
      </c>
      <c r="L32" s="35" t="s">
        <v>6</v>
      </c>
      <c r="M32" s="37">
        <v>17005</v>
      </c>
    </row>
    <row r="33" spans="1:13" x14ac:dyDescent="0.25">
      <c r="A33" t="s">
        <v>94</v>
      </c>
      <c r="B33" t="s">
        <v>4</v>
      </c>
      <c r="C33" s="32">
        <v>8924010</v>
      </c>
      <c r="D33" s="32" t="s">
        <v>14</v>
      </c>
      <c r="E33" s="32" t="s">
        <v>52</v>
      </c>
      <c r="F33" s="32" t="s">
        <v>53</v>
      </c>
      <c r="G33" s="32" t="s">
        <v>5</v>
      </c>
      <c r="H33" s="33">
        <v>192</v>
      </c>
      <c r="I33" s="34">
        <v>212</v>
      </c>
      <c r="J33" s="35">
        <v>0.10416666666666674</v>
      </c>
      <c r="K33" s="36">
        <v>26636</v>
      </c>
      <c r="L33" s="35" t="s">
        <v>6</v>
      </c>
      <c r="M33" s="37">
        <v>29411</v>
      </c>
    </row>
    <row r="34" spans="1:13" x14ac:dyDescent="0.25">
      <c r="A34" t="s">
        <v>95</v>
      </c>
      <c r="B34" t="s">
        <v>4</v>
      </c>
      <c r="C34" s="32">
        <v>8924011</v>
      </c>
      <c r="D34" s="32" t="s">
        <v>16</v>
      </c>
      <c r="E34" s="32" t="s">
        <v>52</v>
      </c>
      <c r="F34" s="32" t="s">
        <v>53</v>
      </c>
      <c r="G34" s="32" t="s">
        <v>5</v>
      </c>
      <c r="H34" s="33">
        <v>263</v>
      </c>
      <c r="I34" s="34">
        <v>276</v>
      </c>
      <c r="J34" s="35">
        <v>4.9429657794676896E-2</v>
      </c>
      <c r="K34" s="36">
        <v>28500</v>
      </c>
      <c r="L34" s="35" t="s">
        <v>6</v>
      </c>
      <c r="M34" s="37">
        <v>29909</v>
      </c>
    </row>
    <row r="35" spans="1:13" x14ac:dyDescent="0.25">
      <c r="A35" t="s">
        <v>96</v>
      </c>
      <c r="B35" t="s">
        <v>4</v>
      </c>
      <c r="C35" s="32">
        <v>8924012</v>
      </c>
      <c r="D35" s="32" t="s">
        <v>15</v>
      </c>
      <c r="E35" s="32" t="s">
        <v>52</v>
      </c>
      <c r="F35" s="32" t="s">
        <v>53</v>
      </c>
      <c r="G35" s="32" t="s">
        <v>5</v>
      </c>
      <c r="H35" s="33">
        <v>141</v>
      </c>
      <c r="I35" s="34">
        <v>136</v>
      </c>
      <c r="J35" s="35">
        <v>-3.546099290780147E-2</v>
      </c>
      <c r="K35" s="36">
        <v>15826</v>
      </c>
      <c r="L35" s="35" t="s">
        <v>6</v>
      </c>
      <c r="M35" s="37">
        <v>15265</v>
      </c>
    </row>
  </sheetData>
  <conditionalFormatting sqref="J14:J35 L14:L35">
    <cfRule type="expression" dxfId="1" priority="1">
      <formula>J14=""</formula>
    </cfRule>
  </conditionalFormatting>
  <hyperlinks>
    <hyperlink ref="A9" r:id="rId1" display="M:\Finance7\PLANNING &amp; PROJECTS\School Budgets\2018-19\Free School Meals Supplementary Grant\Copy of free_school_meals_supplementary_grant_allocations_2018_to_2019.xlsx"/>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
  <sheetViews>
    <sheetView workbookViewId="0">
      <selection activeCell="A8" sqref="A1:XFD1048576"/>
    </sheetView>
  </sheetViews>
  <sheetFormatPr defaultRowHeight="15" x14ac:dyDescent="0.25"/>
  <sheetData>
    <row r="2" spans="1:7" ht="120" x14ac:dyDescent="0.25">
      <c r="A2" s="38" t="s">
        <v>60</v>
      </c>
      <c r="B2" s="39" t="s">
        <v>61</v>
      </c>
      <c r="C2" s="29" t="s">
        <v>44</v>
      </c>
      <c r="D2" s="30" t="s">
        <v>45</v>
      </c>
      <c r="E2" s="30" t="s">
        <v>62</v>
      </c>
      <c r="F2" s="30" t="s">
        <v>47</v>
      </c>
      <c r="G2" s="31" t="s">
        <v>63</v>
      </c>
    </row>
    <row r="3" spans="1:7" x14ac:dyDescent="0.25">
      <c r="A3" s="40">
        <v>892</v>
      </c>
      <c r="B3" s="41" t="s">
        <v>4</v>
      </c>
      <c r="C3" s="40">
        <v>4</v>
      </c>
      <c r="D3" s="42">
        <v>1</v>
      </c>
      <c r="E3" s="35">
        <v>-0.75</v>
      </c>
      <c r="F3" s="36">
        <v>4000</v>
      </c>
      <c r="G3" s="37">
        <v>1000</v>
      </c>
    </row>
  </sheetData>
  <conditionalFormatting sqref="E3">
    <cfRule type="expression" dxfId="0" priority="1">
      <formula>E3=""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LA</vt:lpstr>
      <vt:lpstr>AP</vt:lpstr>
    </vt:vector>
  </TitlesOfParts>
  <Company>Nottingham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Dixon</dc:creator>
  <cp:lastModifiedBy>Jacqueline Dixon</cp:lastModifiedBy>
  <cp:lastPrinted>2019-03-01T10:07:52Z</cp:lastPrinted>
  <dcterms:created xsi:type="dcterms:W3CDTF">2019-02-28T11:15:29Z</dcterms:created>
  <dcterms:modified xsi:type="dcterms:W3CDTF">2019-03-01T10:51:49Z</dcterms:modified>
</cp:coreProperties>
</file>