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inance7\PLANNING &amp; PROJECTS\School Budgets\2018-19\Devolved Capital\"/>
    </mc:Choice>
  </mc:AlternateContent>
  <workbookProtection workbookPassword="BFE8" lockStructure="1"/>
  <bookViews>
    <workbookView xWindow="120" yWindow="120" windowWidth="15180" windowHeight="8025"/>
  </bookViews>
  <sheets>
    <sheet name="Summary" sheetId="1" r:id="rId1"/>
    <sheet name="DFC" sheetId="2" state="hidden" r:id="rId2"/>
    <sheet name="Rates" sheetId="3" state="hidden" r:id="rId3"/>
    <sheet name="2a LA &amp; VA DFC School level" sheetId="4" state="hidden" r:id="rId4"/>
    <sheet name="3a Academy &amp; SFC DFC &amp; SCA RB" sheetId="6" state="hidden" r:id="rId5"/>
  </sheets>
  <definedNames>
    <definedName name="_xlnm._FilterDatabase" localSheetId="3" hidden="1">'2a LA &amp; VA DFC School level'!$A$14:$J$49</definedName>
    <definedName name="_xlnm._FilterDatabase" localSheetId="4" hidden="1">'3a Academy &amp; SFC DFC &amp; SCA RB'!$A$15:$H$15</definedName>
  </definedNames>
  <calcPr calcId="162913"/>
</workbook>
</file>

<file path=xl/calcChain.xml><?xml version="1.0" encoding="utf-8"?>
<calcChain xmlns="http://schemas.openxmlformats.org/spreadsheetml/2006/main">
  <c r="H9" i="1" l="1"/>
  <c r="G9" i="1"/>
  <c r="I9" i="1" l="1"/>
  <c r="D9" i="1" l="1"/>
  <c r="B9" i="1"/>
  <c r="C9" i="1"/>
  <c r="E9" i="1" l="1"/>
</calcChain>
</file>

<file path=xl/comments1.xml><?xml version="1.0" encoding="utf-8"?>
<comments xmlns="http://schemas.openxmlformats.org/spreadsheetml/2006/main">
  <authors>
    <author>Jacqueline Dixon</author>
    <author>Naomi Church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Jacqueline Dixon:</t>
        </r>
        <r>
          <rPr>
            <sz val="9"/>
            <color indexed="81"/>
            <rFont val="Tahoma"/>
            <family val="2"/>
          </rPr>
          <t xml:space="preserve">
as per audit trail and estimates</t>
        </r>
      </text>
    </comment>
    <comment ref="H1" authorId="1" shapeId="0">
      <text>
        <r>
          <rPr>
            <b/>
            <sz val="9"/>
            <color indexed="81"/>
            <rFont val="Tahoma"/>
            <family val="2"/>
          </rPr>
          <t>Carrie Williams:</t>
        </r>
        <r>
          <rPr>
            <sz val="9"/>
            <color indexed="81"/>
            <rFont val="Tahoma"/>
            <family val="2"/>
          </rPr>
          <t xml:space="preserve">
Data from EFA info</t>
        </r>
      </text>
    </comment>
    <comment ref="H2" authorId="1" shapeId="0">
      <text>
        <r>
          <rPr>
            <b/>
            <sz val="8"/>
            <color indexed="81"/>
            <rFont val="Tahoma"/>
            <family val="2"/>
          </rPr>
          <t>Carrie Williams:</t>
        </r>
        <r>
          <rPr>
            <sz val="8"/>
            <color indexed="81"/>
            <rFont val="Tahoma"/>
            <family val="2"/>
          </rPr>
          <t xml:space="preserve">
FTE pupil data not given at this stage 12/02/2016</t>
        </r>
      </text>
    </comment>
  </commentList>
</comments>
</file>

<file path=xl/sharedStrings.xml><?xml version="1.0" encoding="utf-8"?>
<sst xmlns="http://schemas.openxmlformats.org/spreadsheetml/2006/main" count="735" uniqueCount="312">
  <si>
    <t>Schools Block Funding</t>
  </si>
  <si>
    <t>DfE No</t>
  </si>
  <si>
    <t>School Name</t>
  </si>
  <si>
    <t>Phase</t>
  </si>
  <si>
    <t>Academy Type</t>
  </si>
  <si>
    <t>Primary</t>
  </si>
  <si>
    <t>Null</t>
  </si>
  <si>
    <t>Seely Primary School</t>
  </si>
  <si>
    <t>BURFORD PRIMARY &amp; NURSERY</t>
  </si>
  <si>
    <t>William Booth Primary and Nursery School</t>
  </si>
  <si>
    <t>Scotholme Primary School</t>
  </si>
  <si>
    <t>Haydn Primary School</t>
  </si>
  <si>
    <t>Hempshill Hall Primary School</t>
  </si>
  <si>
    <t>BULWELL ST. MARYS C. OF E.</t>
  </si>
  <si>
    <t>Southglade Primary School</t>
  </si>
  <si>
    <t>Westglade Primary School</t>
  </si>
  <si>
    <t>Henry Whipple Primary School</t>
  </si>
  <si>
    <t>Robin Hood Primary School</t>
  </si>
  <si>
    <t>Secondary</t>
  </si>
  <si>
    <t>Total</t>
  </si>
  <si>
    <t>Special</t>
  </si>
  <si>
    <t>Nottingham Nursery</t>
  </si>
  <si>
    <t>Nursery</t>
  </si>
  <si>
    <t>Denewood Pupil Referral Unit</t>
  </si>
  <si>
    <t>Hospital and Home Education PRU</t>
  </si>
  <si>
    <t>Unity Learning Centre</t>
  </si>
  <si>
    <t>Rate per pupil</t>
  </si>
  <si>
    <t>Lump Sum</t>
  </si>
  <si>
    <t>Total DFC</t>
  </si>
  <si>
    <t>Total FTE pupils</t>
  </si>
  <si>
    <t>PRU</t>
  </si>
  <si>
    <t>Notes:</t>
  </si>
  <si>
    <t>VA</t>
  </si>
  <si>
    <t>URN</t>
  </si>
  <si>
    <t>LA No.</t>
  </si>
  <si>
    <t>LA Name</t>
  </si>
  <si>
    <t xml:space="preserve">LAEstab </t>
  </si>
  <si>
    <t>VA flag</t>
  </si>
  <si>
    <t>Nottingham</t>
  </si>
  <si>
    <t>Bentinck Primary and Nursery School</t>
  </si>
  <si>
    <t>Cantrell Primary and Nursery School</t>
  </si>
  <si>
    <t>Carrington Primary and Nursery School</t>
  </si>
  <si>
    <t>Dunkirk Primary and Nursery School</t>
  </si>
  <si>
    <t>Melbury Primary School</t>
  </si>
  <si>
    <t>Middleton Primary and Nursery School</t>
  </si>
  <si>
    <t>Burford Primary and Nursery School</t>
  </si>
  <si>
    <t>Robert Shaw Primary and Nursery School</t>
  </si>
  <si>
    <t>Heathfield Primary and Nursery School</t>
  </si>
  <si>
    <t>Walter Halls Primary and Early Years School</t>
  </si>
  <si>
    <t>Southwold Primary School and Early Years' Centre</t>
  </si>
  <si>
    <t>Rise Park Primary and Nursery School</t>
  </si>
  <si>
    <t>Crabtree Farm Primary School</t>
  </si>
  <si>
    <t>Scotholme Primary and Nursery School</t>
  </si>
  <si>
    <t>Welbeck Primary School</t>
  </si>
  <si>
    <t>Stanstead Nursery and Primary School</t>
  </si>
  <si>
    <t>Claremont Primary and Nursery School</t>
  </si>
  <si>
    <t>Snape Wood Primary and Nursery School</t>
  </si>
  <si>
    <t>Forest Fields Primary and Nursery School</t>
  </si>
  <si>
    <t>Whitegate Primary and Nursery School</t>
  </si>
  <si>
    <t>Bulwell St Mary's Primary and Nursery School</t>
  </si>
  <si>
    <t>South Wilford Endowed CofE Primary School</t>
  </si>
  <si>
    <t>Woodlands School</t>
  </si>
  <si>
    <t>Rosehill School</t>
  </si>
  <si>
    <t>Westbury School</t>
  </si>
  <si>
    <t>Dovecote Primary and Nursery School</t>
  </si>
  <si>
    <t>Greenfields Community School</t>
  </si>
  <si>
    <t>The Nottingham Nursery School and Training Centre</t>
  </si>
  <si>
    <t>Oak Field School and Specialist Sports College</t>
  </si>
  <si>
    <t>Rufford Primary and Nursery School</t>
  </si>
  <si>
    <t>Oak Field School</t>
  </si>
  <si>
    <t>Total Schools</t>
  </si>
  <si>
    <t>Total Special Schools</t>
  </si>
  <si>
    <t>Total Nursery</t>
  </si>
  <si>
    <t>Total PRU's</t>
  </si>
  <si>
    <t>DfE</t>
  </si>
  <si>
    <t>DFC</t>
  </si>
  <si>
    <t>LA</t>
  </si>
  <si>
    <t>Nursery/Primary</t>
  </si>
  <si>
    <t>Post-16</t>
  </si>
  <si>
    <t>Special/PRU</t>
  </si>
  <si>
    <t>Comments</t>
  </si>
  <si>
    <t>1. The rates shown above are used for all schools except voluntary aided schools, whose lump sum and per pupil rates are 8% higher.</t>
  </si>
  <si>
    <t>Mellers Primary School</t>
  </si>
  <si>
    <t>Ellis Guilford School</t>
  </si>
  <si>
    <t>Berridge Primary and Nursery School</t>
  </si>
  <si>
    <t>Ambleside Primary School</t>
  </si>
  <si>
    <t>Blue Bell Hill Primary and Nursery School</t>
  </si>
  <si>
    <t>Djanogly Strelley Academy</t>
  </si>
  <si>
    <t>Farnborough Academy</t>
  </si>
  <si>
    <t>Glenbrook Primary and Nursery School</t>
  </si>
  <si>
    <t>Highbank Primary and Nursery School</t>
  </si>
  <si>
    <t>Huntingdon Academy</t>
  </si>
  <si>
    <t>Nethergate School</t>
  </si>
  <si>
    <t>Nottingham Free School</t>
  </si>
  <si>
    <t>Nottingham University Samworth Academy</t>
  </si>
  <si>
    <t>Our Lady of Perpetual Succour Catholic Primary School</t>
  </si>
  <si>
    <t>Radford Primary School</t>
  </si>
  <si>
    <t>Rosslyn Park Primary and Nursery School</t>
  </si>
  <si>
    <t>Sneinton St Stephen's CofE Primary School</t>
  </si>
  <si>
    <t>St Ann's Well Academy</t>
  </si>
  <si>
    <t>St Margaret Clitherow Catholic Primary School</t>
  </si>
  <si>
    <t>St Mary's Catholic Primary School</t>
  </si>
  <si>
    <t>St Patrick's Catholic Primary and Nursery School</t>
  </si>
  <si>
    <t>St Teresa's Catholic Primary School</t>
  </si>
  <si>
    <t>The Bulwell Academy</t>
  </si>
  <si>
    <t>The Nottingham Emmanuel School</t>
  </si>
  <si>
    <t>Fernwood Primary School</t>
  </si>
  <si>
    <t>Passcode</t>
  </si>
  <si>
    <t>Total NOR pupils</t>
  </si>
  <si>
    <t>PASSCODE</t>
  </si>
  <si>
    <t>Academies</t>
  </si>
  <si>
    <t>SFCs</t>
  </si>
  <si>
    <t>LAEstab</t>
  </si>
  <si>
    <t>Bilborough College</t>
  </si>
  <si>
    <t>Djanogly City Academy</t>
  </si>
  <si>
    <t>Nottingham Academy</t>
  </si>
  <si>
    <t>Fernwood School</t>
  </si>
  <si>
    <t>Djanogly Northgate Academy</t>
  </si>
  <si>
    <t>Nottingham Girls' Academy</t>
  </si>
  <si>
    <t>Blessed Robert Widmerpool Catholic Primary and Nursery School</t>
  </si>
  <si>
    <t>Our Lady &amp; St Edward Primary &amp; Nursery Catholic Voluntary Academy</t>
  </si>
  <si>
    <t>Warren Primary School</t>
  </si>
  <si>
    <t>Southwark Primary School</t>
  </si>
  <si>
    <t>Edna G. Olds Academy</t>
  </si>
  <si>
    <t>Sycamore Academy</t>
  </si>
  <si>
    <t>Bluecoat Academy</t>
  </si>
  <si>
    <t>Stone Soup Academy</t>
  </si>
  <si>
    <t>The Trinity Catholic School A Voluntary Academy</t>
  </si>
  <si>
    <t>St Augustine's Catholic Primary and Nursery School, A Voluntary Academy</t>
  </si>
  <si>
    <t>Whitemoor Academy (Primary and Nursery)</t>
  </si>
  <si>
    <t>Old Basford School</t>
  </si>
  <si>
    <t>The Milford Academy</t>
  </si>
  <si>
    <t>Windmill L.E.A.D. Academy</t>
  </si>
  <si>
    <t>Firbeck Academy</t>
  </si>
  <si>
    <t>The Glapton Academy</t>
  </si>
  <si>
    <t>Hogarth Academy</t>
  </si>
  <si>
    <t>The Bluecoat Beechdale Academy</t>
  </si>
  <si>
    <t>Portland School</t>
  </si>
  <si>
    <t>Edale Rise Primary &amp; Nursery School</t>
  </si>
  <si>
    <t>Nottingham University Academy of Science and Technology</t>
  </si>
  <si>
    <t>Jubilee L.E.A.D. Academy</t>
  </si>
  <si>
    <t>The Oakwood Academy</t>
  </si>
  <si>
    <t>Brocklewood Primary and Nursery School</t>
  </si>
  <si>
    <t>TOTAL Academies</t>
  </si>
  <si>
    <r>
      <t xml:space="preserve">1) Devolved Capital Funding is distributed to </t>
    </r>
    <r>
      <rPr>
        <b/>
        <sz val="10"/>
        <rFont val="Arial"/>
        <family val="2"/>
      </rPr>
      <t>maintained schools only</t>
    </r>
    <r>
      <rPr>
        <sz val="10"/>
        <rFont val="Arial"/>
        <family val="2"/>
      </rPr>
      <t>, academies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VA schools get their funding direct from the Education Funding Agency.</t>
    </r>
  </si>
  <si>
    <t>Glade Hill Primary &amp; Nursery School</t>
  </si>
  <si>
    <t>All schools</t>
  </si>
  <si>
    <t>Warren Primary Academy</t>
  </si>
  <si>
    <t>Portland Spencer Academy</t>
  </si>
  <si>
    <t>Radford Primary School Academy</t>
  </si>
  <si>
    <t>Victoria Primary School</t>
  </si>
  <si>
    <t>Channeling Positivity</t>
  </si>
  <si>
    <t>Denewood Academy</t>
  </si>
  <si>
    <t>Unity Academy</t>
  </si>
  <si>
    <t>Westbury Academy</t>
  </si>
  <si>
    <t>Woodlands Academy</t>
  </si>
  <si>
    <t>Estimate  DFC</t>
  </si>
  <si>
    <t>Recoupment Academy</t>
  </si>
  <si>
    <t>Springfield Academy</t>
  </si>
  <si>
    <t>All-through</t>
  </si>
  <si>
    <t>Actual DFC (from EFA)</t>
  </si>
  <si>
    <r>
      <t xml:space="preserve">3) Some schools may have agreed for the local authority to </t>
    </r>
    <r>
      <rPr>
        <u/>
        <sz val="10"/>
        <rFont val="Arial"/>
        <family val="2"/>
      </rPr>
      <t>retain part/all of the funding</t>
    </r>
    <r>
      <rPr>
        <sz val="10"/>
        <rFont val="Arial"/>
        <family val="2"/>
      </rPr>
      <t xml:space="preserve"> to be used for particular projects. The full value is given here.</t>
    </r>
  </si>
  <si>
    <t>5) The rate per pupil for all-through schools will show blank as more than one rate will apply.</t>
  </si>
  <si>
    <t>Ellis guilford</t>
  </si>
  <si>
    <t>Rosehill</t>
  </si>
  <si>
    <t>Oakfield</t>
  </si>
  <si>
    <t>Variance to Estimate</t>
  </si>
  <si>
    <t>Reconcilliation of DFC</t>
  </si>
  <si>
    <t>85% retained</t>
  </si>
  <si>
    <t>Academy</t>
  </si>
  <si>
    <t>Maintained</t>
  </si>
  <si>
    <t>Total from 3a Academy &amp; SFC DFC &amp; SCA tab</t>
  </si>
  <si>
    <t>Variance</t>
  </si>
  <si>
    <t>Total from 2a LA &amp; VA DFC &amp; SCA tab</t>
  </si>
  <si>
    <t>Sutherland House School</t>
  </si>
  <si>
    <t>Budget share</t>
  </si>
  <si>
    <t>HHE</t>
  </si>
  <si>
    <t>3a. 2018-19 Academies and Institutions eligible for the Condition Improvement Fund - DFC - School level</t>
  </si>
  <si>
    <t>These DFC allocations are based on the academy status of schools as at 1 April 2018.</t>
  </si>
  <si>
    <t>Per non-boarding Pupil rate
2018-19</t>
  </si>
  <si>
    <t>Per boarding Pupil rate
2018-19</t>
  </si>
  <si>
    <t>Lump sum per school
2018-19</t>
  </si>
  <si>
    <t>2. The data source for school data and pupil numbers is the School Census (Spring 2017) or the 2016/17 ILR.</t>
  </si>
  <si>
    <t>3. Pupil counts for all schools include both sole and dual main registrations.</t>
  </si>
  <si>
    <t>4. Allocations are adjusted so that schools appearing on both the Schools Census and the ILR (post-16) are funded for all pupils but receive a single lump sum.</t>
  </si>
  <si>
    <t>Bluecoat Beechdale Academy</t>
  </si>
  <si>
    <t>Park Vale Academy</t>
  </si>
  <si>
    <t>Bluecoat Primary Academy</t>
  </si>
  <si>
    <t>Bluecoat Wollaton Academy</t>
  </si>
  <si>
    <t>CP Riverside School</t>
  </si>
  <si>
    <t>Total of Funding</t>
  </si>
  <si>
    <t>2a. 2018-19 Maintained Local Authority (LA) &amp; Voluntary Aided (VA) schools - DFC - School level</t>
  </si>
  <si>
    <t>These DFC allocations are based on the academy and voluntary aided status of schools as at 1 April 2018.</t>
  </si>
  <si>
    <t>2. The data source for all school data and pupil numbers is the School Census (Spring 2017).</t>
  </si>
  <si>
    <t xml:space="preserve">2) The DFC figures reflect all schools that had converted to academies on or by 1 April 2018. </t>
  </si>
  <si>
    <t>4) These allocations were published in June 2018.</t>
  </si>
  <si>
    <t>Stone soup</t>
  </si>
  <si>
    <t>Robert Shaw Primary School</t>
  </si>
  <si>
    <t>Stanstead Primary School</t>
  </si>
  <si>
    <t>Springfield Primary</t>
  </si>
  <si>
    <t>Whitegate Primary School</t>
  </si>
  <si>
    <t>South Wilford Endowed Ce Aided</t>
  </si>
  <si>
    <t>Total as per data</t>
  </si>
  <si>
    <t>180703_DFC_Publication_File_v0.9__values_for 18-19.xlsx</t>
  </si>
  <si>
    <t>Devolved Capital Funding 2018/19</t>
  </si>
  <si>
    <t>Final 2018-2019</t>
  </si>
  <si>
    <t>Estimate 2018-2019</t>
  </si>
  <si>
    <t>85% retention to be applied</t>
  </si>
  <si>
    <t>Check</t>
  </si>
  <si>
    <t>rec</t>
  </si>
  <si>
    <t>estimate dfc</t>
  </si>
  <si>
    <t>REC Total DFC</t>
  </si>
  <si>
    <t>2045a%7K</t>
  </si>
  <si>
    <t>2056&amp;z#7</t>
  </si>
  <si>
    <t>2057JagM</t>
  </si>
  <si>
    <t>2061*=Dv</t>
  </si>
  <si>
    <t>2079eX&gt;T</t>
  </si>
  <si>
    <t>208046EN</t>
  </si>
  <si>
    <t>2095PeXY</t>
  </si>
  <si>
    <t>2117htPe</t>
  </si>
  <si>
    <t>2128J7Ya</t>
  </si>
  <si>
    <t>21515sf*</t>
  </si>
  <si>
    <t>2153J=#h</t>
  </si>
  <si>
    <t>2157Jgwd</t>
  </si>
  <si>
    <t>2158H?mY</t>
  </si>
  <si>
    <t>2163ZV#U</t>
  </si>
  <si>
    <t>2170t#+k</t>
  </si>
  <si>
    <t>2360v3Rm</t>
  </si>
  <si>
    <t>2894TF3X</t>
  </si>
  <si>
    <t>2897GSt3</t>
  </si>
  <si>
    <t>29299aP3</t>
  </si>
  <si>
    <t>4026$Hyd</t>
  </si>
  <si>
    <t>3326qLP&gt;</t>
  </si>
  <si>
    <t>33279Cbu</t>
  </si>
  <si>
    <t>3329yZe4</t>
  </si>
  <si>
    <t>3328#Lxm</t>
  </si>
  <si>
    <t>3323uAnN</t>
  </si>
  <si>
    <t>3324t4Zr</t>
  </si>
  <si>
    <t>3332krCS</t>
  </si>
  <si>
    <t>2006K8b8</t>
  </si>
  <si>
    <t>2007B5&gt;H</t>
  </si>
  <si>
    <t>2016y9WT</t>
  </si>
  <si>
    <t>7033LF3V</t>
  </si>
  <si>
    <t>7035cXP%</t>
  </si>
  <si>
    <t>70409ey#</t>
  </si>
  <si>
    <t>7042$wp&lt;</t>
  </si>
  <si>
    <t>1012WG6k</t>
  </si>
  <si>
    <t>1111%5hj</t>
  </si>
  <si>
    <t>1109cs=&gt;</t>
  </si>
  <si>
    <t>1112SAc/</t>
  </si>
  <si>
    <t>6905Snxa</t>
  </si>
  <si>
    <t>69198zks</t>
  </si>
  <si>
    <t>6906XfsR</t>
  </si>
  <si>
    <t>6907S&amp;Ue</t>
  </si>
  <si>
    <t>4064zN/5</t>
  </si>
  <si>
    <t>20816YMQ</t>
  </si>
  <si>
    <t>4000zr4r</t>
  </si>
  <si>
    <t>3319Y:GP</t>
  </si>
  <si>
    <t>3320Q3F8</t>
  </si>
  <si>
    <t>2898jauf</t>
  </si>
  <si>
    <t>21105p&gt;u</t>
  </si>
  <si>
    <t>2074k*PX</t>
  </si>
  <si>
    <t>3331Z584</t>
  </si>
  <si>
    <t>2939P+FV</t>
  </si>
  <si>
    <t>33307Ae&amp;</t>
  </si>
  <si>
    <t>4615SrWz</t>
  </si>
  <si>
    <t>2019N2K2</t>
  </si>
  <si>
    <t>40092TfQ</t>
  </si>
  <si>
    <t>70268i&gt;D</t>
  </si>
  <si>
    <t>3318Zxjy</t>
  </si>
  <si>
    <t>3313V+EY</t>
  </si>
  <si>
    <t>3317g2*m</t>
  </si>
  <si>
    <t>5404kKPB</t>
  </si>
  <si>
    <t>2003ZgFG</t>
  </si>
  <si>
    <t>4008XQGN</t>
  </si>
  <si>
    <t>2118BqDr</t>
  </si>
  <si>
    <t>2152mBgV</t>
  </si>
  <si>
    <t>2906uauw</t>
  </si>
  <si>
    <t>2002ubNR</t>
  </si>
  <si>
    <t>3321#Nq!</t>
  </si>
  <si>
    <t>3311CTyA</t>
  </si>
  <si>
    <t>2004A4G9</t>
  </si>
  <si>
    <t>2005Vb2Z</t>
  </si>
  <si>
    <t>3316N9/!</t>
  </si>
  <si>
    <t>44628r23</t>
  </si>
  <si>
    <t>2008dK%E</t>
  </si>
  <si>
    <t>2183D#s&gt;</t>
  </si>
  <si>
    <t>2907e4Nu</t>
  </si>
  <si>
    <t>2077BqKQ</t>
  </si>
  <si>
    <t>40033*Gn</t>
  </si>
  <si>
    <t>2009mqy&amp;</t>
  </si>
  <si>
    <t>20104ym9</t>
  </si>
  <si>
    <t>2011zpHr</t>
  </si>
  <si>
    <t>2099M&gt;44</t>
  </si>
  <si>
    <t>4004a62Q</t>
  </si>
  <si>
    <t>4020ry+Z</t>
  </si>
  <si>
    <t>2012QZ#L</t>
  </si>
  <si>
    <t>4005JtZS</t>
  </si>
  <si>
    <t>400656#H</t>
  </si>
  <si>
    <t>2013u!Bd</t>
  </si>
  <si>
    <t>2014mAj9</t>
  </si>
  <si>
    <t>20882bEN</t>
  </si>
  <si>
    <t>2018v$Lg</t>
  </si>
  <si>
    <t>2082j6hR</t>
  </si>
  <si>
    <t>30004pRA</t>
  </si>
  <si>
    <t>2155MB&gt;A</t>
  </si>
  <si>
    <t>2090w2wg</t>
  </si>
  <si>
    <t>2097YP)$</t>
  </si>
  <si>
    <t>21909YdS</t>
  </si>
  <si>
    <t>2017bKjU</t>
  </si>
  <si>
    <t>2935VcP9</t>
  </si>
  <si>
    <t>3312vqSr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</si>
</sst>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0.0"/>
    <numFmt numFmtId="166" formatCode="_-&quot;£&quot;* #,##0_-;\-&quot;£&quot;* #,##0_-;_-&quot;£&quot;* &quot;-&quot;??_-;_-@_-"/>
    <numFmt numFmtId="167" formatCode="&quot;£&quot;#,##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Arial"/>
      <family val="2"/>
    </font>
    <font>
      <b/>
      <sz val="10"/>
      <color rgb="FF003366"/>
      <name val="Arial"/>
      <family val="2"/>
    </font>
    <font>
      <sz val="10"/>
      <color rgb="FF003366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43"/>
        <bgColor indexed="24"/>
      </patternFill>
    </fill>
    <fill>
      <patternFill patternType="solid">
        <fgColor indexed="11"/>
        <bgColor indexed="2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3366"/>
        <bgColor theme="1"/>
      </patternFill>
    </fill>
    <fill>
      <patternFill patternType="solid">
        <fgColor indexed="9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23" fillId="0" borderId="0"/>
    <xf numFmtId="0" fontId="25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179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0" fillId="0" borderId="1" xfId="0" applyBorder="1"/>
    <xf numFmtId="0" fontId="0" fillId="0" borderId="2" xfId="0" applyBorder="1"/>
    <xf numFmtId="0" fontId="2" fillId="3" borderId="1" xfId="0" applyFont="1" applyFill="1" applyBorder="1"/>
    <xf numFmtId="0" fontId="0" fillId="0" borderId="0" xfId="0" applyBorder="1"/>
    <xf numFmtId="0" fontId="3" fillId="0" borderId="0" xfId="0" applyFont="1" applyBorder="1"/>
    <xf numFmtId="0" fontId="0" fillId="3" borderId="1" xfId="0" applyFill="1" applyBorder="1"/>
    <xf numFmtId="166" fontId="2" fillId="4" borderId="6" xfId="0" applyNumberFormat="1" applyFont="1" applyFill="1" applyBorder="1" applyAlignment="1" applyProtection="1">
      <alignment horizontal="center" vertical="center" wrapText="1"/>
    </xf>
    <xf numFmtId="166" fontId="2" fillId="5" borderId="6" xfId="0" applyNumberFormat="1" applyFont="1" applyFill="1" applyBorder="1" applyAlignment="1" applyProtection="1">
      <alignment horizontal="center" vertical="center" wrapText="1"/>
    </xf>
    <xf numFmtId="166" fontId="2" fillId="4" borderId="7" xfId="0" applyNumberFormat="1" applyFont="1" applyFill="1" applyBorder="1" applyAlignment="1" applyProtection="1">
      <alignment horizontal="center" vertical="center" wrapText="1"/>
    </xf>
    <xf numFmtId="166" fontId="2" fillId="6" borderId="8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0" xfId="0" applyBorder="1"/>
    <xf numFmtId="164" fontId="0" fillId="0" borderId="11" xfId="1" applyNumberFormat="1" applyFont="1" applyBorder="1"/>
    <xf numFmtId="0" fontId="5" fillId="0" borderId="1" xfId="0" applyFont="1" applyFill="1" applyBorder="1"/>
    <xf numFmtId="0" fontId="4" fillId="3" borderId="1" xfId="0" applyFont="1" applyFill="1" applyBorder="1"/>
    <xf numFmtId="0" fontId="0" fillId="0" borderId="0" xfId="0" applyProtection="1"/>
    <xf numFmtId="0" fontId="7" fillId="0" borderId="0" xfId="0" applyFont="1" applyProtection="1"/>
    <xf numFmtId="0" fontId="2" fillId="8" borderId="3" xfId="0" applyFont="1" applyFill="1" applyBorder="1" applyAlignment="1">
      <alignment horizontal="center" vertical="center" wrapText="1"/>
    </xf>
    <xf numFmtId="0" fontId="9" fillId="0" borderId="14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13" borderId="1" xfId="0" applyFill="1" applyBorder="1"/>
    <xf numFmtId="0" fontId="0" fillId="0" borderId="1" xfId="0" applyFill="1" applyBorder="1"/>
    <xf numFmtId="0" fontId="0" fillId="0" borderId="0" xfId="0" applyFill="1"/>
    <xf numFmtId="0" fontId="0" fillId="0" borderId="19" xfId="0" applyBorder="1"/>
    <xf numFmtId="164" fontId="0" fillId="0" borderId="0" xfId="1" applyNumberFormat="1" applyFont="1" applyBorder="1"/>
    <xf numFmtId="164" fontId="2" fillId="0" borderId="20" xfId="0" applyNumberFormat="1" applyFont="1" applyBorder="1"/>
    <xf numFmtId="4" fontId="2" fillId="0" borderId="20" xfId="0" applyNumberFormat="1" applyFont="1" applyBorder="1"/>
    <xf numFmtId="0" fontId="0" fillId="0" borderId="12" xfId="0" applyFill="1" applyBorder="1"/>
    <xf numFmtId="164" fontId="2" fillId="0" borderId="20" xfId="0" applyNumberFormat="1" applyFont="1" applyFill="1" applyBorder="1"/>
    <xf numFmtId="4" fontId="2" fillId="0" borderId="20" xfId="0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/>
    <xf numFmtId="0" fontId="17" fillId="10" borderId="0" xfId="3" applyFont="1" applyFill="1"/>
    <xf numFmtId="0" fontId="18" fillId="10" borderId="0" xfId="3" applyFont="1" applyFill="1"/>
    <xf numFmtId="0" fontId="9" fillId="10" borderId="0" xfId="3" applyFont="1" applyFill="1" applyBorder="1" applyAlignment="1">
      <alignment horizontal="left"/>
    </xf>
    <xf numFmtId="0" fontId="5" fillId="14" borderId="0" xfId="3" applyFill="1"/>
    <xf numFmtId="3" fontId="13" fillId="12" borderId="22" xfId="1" applyNumberFormat="1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/>
    </xf>
    <xf numFmtId="8" fontId="19" fillId="0" borderId="23" xfId="2" applyNumberFormat="1" applyFont="1" applyFill="1" applyBorder="1" applyAlignment="1">
      <alignment horizontal="center"/>
    </xf>
    <xf numFmtId="6" fontId="13" fillId="12" borderId="22" xfId="1" applyNumberFormat="1" applyFont="1" applyFill="1" applyBorder="1" applyAlignment="1">
      <alignment horizontal="right" vertical="center" wrapText="1"/>
    </xf>
    <xf numFmtId="0" fontId="2" fillId="0" borderId="5" xfId="3" applyFont="1" applyFill="1" applyBorder="1" applyAlignment="1">
      <alignment horizontal="left"/>
    </xf>
    <xf numFmtId="8" fontId="19" fillId="0" borderId="17" xfId="2" applyNumberFormat="1" applyFont="1" applyFill="1" applyBorder="1" applyAlignment="1">
      <alignment horizontal="center"/>
    </xf>
    <xf numFmtId="0" fontId="5" fillId="11" borderId="0" xfId="3" applyFont="1" applyFill="1"/>
    <xf numFmtId="0" fontId="5" fillId="11" borderId="0" xfId="3" applyFont="1" applyFill="1" applyBorder="1"/>
    <xf numFmtId="44" fontId="19" fillId="11" borderId="0" xfId="2" applyFont="1" applyFill="1" applyBorder="1"/>
    <xf numFmtId="0" fontId="5" fillId="10" borderId="0" xfId="3" applyFill="1"/>
    <xf numFmtId="0" fontId="5" fillId="0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6" fontId="5" fillId="0" borderId="0" xfId="0" applyNumberFormat="1" applyFont="1" applyFill="1" applyBorder="1" applyAlignment="1">
      <alignment horizontal="right"/>
    </xf>
    <xf numFmtId="17" fontId="0" fillId="0" borderId="0" xfId="0" applyNumberFormat="1"/>
    <xf numFmtId="3" fontId="13" fillId="15" borderId="22" xfId="1" applyNumberFormat="1" applyFont="1" applyFill="1" applyBorder="1" applyAlignment="1">
      <alignment horizontal="left" vertical="center" wrapText="1"/>
    </xf>
    <xf numFmtId="6" fontId="0" fillId="0" borderId="0" xfId="0" applyNumberFormat="1"/>
    <xf numFmtId="165" fontId="0" fillId="0" borderId="1" xfId="0" applyNumberFormat="1" applyBorder="1"/>
    <xf numFmtId="164" fontId="0" fillId="0" borderId="23" xfId="1" applyNumberFormat="1" applyFont="1" applyBorder="1"/>
    <xf numFmtId="0" fontId="7" fillId="0" borderId="0" xfId="0" applyFont="1"/>
    <xf numFmtId="0" fontId="5" fillId="0" borderId="1" xfId="0" applyFont="1" applyFill="1" applyBorder="1" applyAlignment="1">
      <alignment horizontal="center"/>
    </xf>
    <xf numFmtId="1" fontId="10" fillId="0" borderId="1" xfId="0" applyNumberFormat="1" applyFont="1" applyFill="1" applyBorder="1" applyAlignment="1" applyProtection="1">
      <alignment horizontal="left"/>
    </xf>
    <xf numFmtId="164" fontId="0" fillId="0" borderId="1" xfId="0" applyNumberFormat="1" applyBorder="1"/>
    <xf numFmtId="0" fontId="0" fillId="0" borderId="24" xfId="0" applyBorder="1"/>
    <xf numFmtId="0" fontId="0" fillId="0" borderId="11" xfId="0" applyBorder="1"/>
    <xf numFmtId="164" fontId="0" fillId="0" borderId="24" xfId="1" applyNumberFormat="1" applyFont="1" applyBorder="1"/>
    <xf numFmtId="164" fontId="0" fillId="0" borderId="1" xfId="0" applyNumberFormat="1" applyFill="1" applyBorder="1"/>
    <xf numFmtId="0" fontId="2" fillId="0" borderId="0" xfId="0" applyFont="1" applyFill="1" applyAlignment="1">
      <alignment horizontal="center" vertical="center"/>
    </xf>
    <xf numFmtId="0" fontId="20" fillId="16" borderId="25" xfId="4" applyNumberFormat="1" applyFont="1" applyFill="1" applyBorder="1" applyAlignment="1">
      <alignment horizontal="left" vertical="center" wrapText="1"/>
    </xf>
    <xf numFmtId="0" fontId="2" fillId="0" borderId="0" xfId="0" applyFont="1"/>
    <xf numFmtId="164" fontId="0" fillId="0" borderId="0" xfId="0" applyNumberFormat="1"/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1" fillId="17" borderId="3" xfId="3" applyFont="1" applyFill="1" applyBorder="1" applyAlignment="1">
      <alignment horizontal="left" wrapText="1"/>
    </xf>
    <xf numFmtId="165" fontId="20" fillId="17" borderId="16" xfId="3" applyNumberFormat="1" applyFont="1" applyFill="1" applyBorder="1" applyAlignment="1">
      <alignment horizontal="center" wrapText="1"/>
    </xf>
    <xf numFmtId="44" fontId="19" fillId="18" borderId="0" xfId="2" applyFont="1" applyFill="1" applyBorder="1"/>
    <xf numFmtId="0" fontId="19" fillId="0" borderId="0" xfId="4" applyFont="1" applyAlignment="1">
      <alignment horizontal="left"/>
    </xf>
    <xf numFmtId="164" fontId="2" fillId="0" borderId="19" xfId="0" applyNumberFormat="1" applyFont="1" applyBorder="1"/>
    <xf numFmtId="4" fontId="2" fillId="0" borderId="19" xfId="0" applyNumberFormat="1" applyFont="1" applyBorder="1"/>
    <xf numFmtId="0" fontId="0" fillId="0" borderId="15" xfId="0" applyBorder="1"/>
    <xf numFmtId="164" fontId="0" fillId="0" borderId="15" xfId="1" applyNumberFormat="1" applyFont="1" applyBorder="1"/>
    <xf numFmtId="0" fontId="0" fillId="0" borderId="21" xfId="0" applyBorder="1" applyProtection="1"/>
    <xf numFmtId="0" fontId="0" fillId="0" borderId="17" xfId="0" applyBorder="1" applyProtection="1"/>
    <xf numFmtId="0" fontId="1" fillId="10" borderId="0" xfId="3" applyFont="1" applyFill="1" applyAlignment="1">
      <alignment vertical="center" wrapText="1"/>
    </xf>
    <xf numFmtId="0" fontId="9" fillId="10" borderId="21" xfId="3" applyFont="1" applyFill="1" applyBorder="1" applyAlignment="1">
      <alignment horizontal="left"/>
    </xf>
    <xf numFmtId="3" fontId="13" fillId="12" borderId="26" xfId="1" applyNumberFormat="1" applyFont="1" applyFill="1" applyBorder="1" applyAlignment="1">
      <alignment horizontal="left" vertical="center" wrapText="1"/>
    </xf>
    <xf numFmtId="3" fontId="13" fillId="12" borderId="11" xfId="1" applyNumberFormat="1" applyFont="1" applyFill="1" applyBorder="1" applyAlignment="1">
      <alignment horizontal="center" vertical="center" wrapText="1"/>
    </xf>
    <xf numFmtId="3" fontId="13" fillId="16" borderId="22" xfId="1" applyNumberFormat="1" applyFont="1" applyFill="1" applyBorder="1" applyAlignment="1">
      <alignment horizontal="center" vertical="center" wrapText="1"/>
    </xf>
    <xf numFmtId="42" fontId="1" fillId="10" borderId="0" xfId="3" applyNumberFormat="1" applyFont="1" applyFill="1" applyBorder="1" applyAlignment="1">
      <alignment horizontal="left"/>
    </xf>
    <xf numFmtId="0" fontId="1" fillId="11" borderId="0" xfId="3" applyFont="1" applyFill="1" applyAlignment="1">
      <alignment horizontal="left"/>
    </xf>
    <xf numFmtId="6" fontId="1" fillId="14" borderId="0" xfId="3" applyNumberFormat="1" applyFont="1" applyFill="1" applyAlignment="1">
      <alignment horizontal="right"/>
    </xf>
    <xf numFmtId="164" fontId="1" fillId="0" borderId="23" xfId="3" applyNumberFormat="1" applyFont="1" applyFill="1" applyBorder="1" applyAlignment="1">
      <alignment horizontal="center"/>
    </xf>
    <xf numFmtId="167" fontId="1" fillId="0" borderId="23" xfId="3" applyNumberFormat="1" applyFont="1" applyFill="1" applyBorder="1" applyAlignment="1">
      <alignment horizontal="center"/>
    </xf>
    <xf numFmtId="0" fontId="1" fillId="10" borderId="0" xfId="3" applyFont="1" applyFill="1" applyBorder="1" applyAlignment="1">
      <alignment horizontal="left"/>
    </xf>
    <xf numFmtId="164" fontId="1" fillId="0" borderId="17" xfId="3" applyNumberFormat="1" applyFont="1" applyFill="1" applyBorder="1" applyAlignment="1">
      <alignment horizontal="center"/>
    </xf>
    <xf numFmtId="167" fontId="1" fillId="0" borderId="17" xfId="3" applyNumberFormat="1" applyFont="1" applyFill="1" applyBorder="1" applyAlignment="1">
      <alignment horizontal="center"/>
    </xf>
    <xf numFmtId="0" fontId="1" fillId="11" borderId="0" xfId="3" applyFont="1" applyFill="1"/>
    <xf numFmtId="0" fontId="1" fillId="11" borderId="0" xfId="3" applyFont="1" applyFill="1" applyBorder="1"/>
    <xf numFmtId="9" fontId="1" fillId="0" borderId="0" xfId="0" applyNumberFormat="1" applyFont="1"/>
    <xf numFmtId="4" fontId="0" fillId="0" borderId="0" xfId="0" applyNumberFormat="1"/>
    <xf numFmtId="0" fontId="2" fillId="0" borderId="0" xfId="0" applyFont="1" applyAlignment="1" applyProtection="1">
      <alignment horizontal="left"/>
    </xf>
    <xf numFmtId="166" fontId="2" fillId="5" borderId="2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0" fontId="1" fillId="0" borderId="20" xfId="0" applyFont="1" applyBorder="1" applyProtection="1"/>
    <xf numFmtId="0" fontId="0" fillId="19" borderId="0" xfId="0" applyFill="1" applyProtection="1"/>
    <xf numFmtId="1" fontId="2" fillId="7" borderId="9" xfId="0" applyNumberFormat="1" applyFont="1" applyFill="1" applyBorder="1" applyAlignment="1" applyProtection="1">
      <alignment horizontal="center"/>
      <protection locked="0" hidden="1"/>
    </xf>
    <xf numFmtId="0" fontId="0" fillId="0" borderId="13" xfId="0" applyBorder="1" applyProtection="1">
      <protection hidden="1"/>
    </xf>
    <xf numFmtId="164" fontId="0" fillId="0" borderId="13" xfId="0" applyNumberFormat="1" applyBorder="1" applyProtection="1">
      <protection hidden="1"/>
    </xf>
    <xf numFmtId="167" fontId="0" fillId="0" borderId="13" xfId="0" applyNumberFormat="1" applyBorder="1" applyProtection="1">
      <protection hidden="1"/>
    </xf>
    <xf numFmtId="167" fontId="0" fillId="0" borderId="18" xfId="0" applyNumberFormat="1" applyBorder="1" applyProtection="1">
      <protection hidden="1"/>
    </xf>
    <xf numFmtId="0" fontId="0" fillId="19" borderId="0" xfId="0" applyFill="1" applyProtection="1">
      <protection hidden="1"/>
    </xf>
    <xf numFmtId="0" fontId="0" fillId="0" borderId="0" xfId="0" applyProtection="1">
      <protection hidden="1"/>
    </xf>
    <xf numFmtId="2" fontId="0" fillId="0" borderId="0" xfId="0" applyNumberFormat="1"/>
    <xf numFmtId="0" fontId="1" fillId="0" borderId="0" xfId="0" applyFont="1"/>
    <xf numFmtId="2" fontId="2" fillId="0" borderId="0" xfId="0" applyNumberFormat="1" applyFont="1" applyBorder="1"/>
    <xf numFmtId="2" fontId="0" fillId="0" borderId="28" xfId="0" applyNumberFormat="1" applyBorder="1"/>
    <xf numFmtId="2" fontId="0" fillId="0" borderId="0" xfId="0" applyNumberFormat="1" applyBorder="1"/>
    <xf numFmtId="2" fontId="1" fillId="0" borderId="0" xfId="0" applyNumberFormat="1" applyFont="1"/>
    <xf numFmtId="6" fontId="0" fillId="0" borderId="28" xfId="0" applyNumberFormat="1" applyBorder="1"/>
    <xf numFmtId="167" fontId="19" fillId="0" borderId="0" xfId="0" applyNumberFormat="1" applyFont="1"/>
    <xf numFmtId="167" fontId="2" fillId="0" borderId="0" xfId="0" applyNumberFormat="1" applyFont="1"/>
    <xf numFmtId="0" fontId="17" fillId="0" borderId="0" xfId="0" applyFont="1" applyAlignment="1">
      <alignment vertical="center"/>
    </xf>
    <xf numFmtId="166" fontId="22" fillId="10" borderId="0" xfId="1" applyNumberFormat="1" applyFont="1" applyFill="1"/>
    <xf numFmtId="166" fontId="19" fillId="0" borderId="0" xfId="1" applyNumberFormat="1" applyFont="1" applyAlignment="1">
      <alignment horizontal="left"/>
    </xf>
    <xf numFmtId="44" fontId="20" fillId="17" borderId="14" xfId="2" applyFont="1" applyFill="1" applyBorder="1" applyAlignment="1">
      <alignment horizontal="center" vertical="center" wrapText="1"/>
    </xf>
    <xf numFmtId="166" fontId="13" fillId="12" borderId="22" xfId="1" applyNumberFormat="1" applyFont="1" applyFill="1" applyBorder="1" applyAlignment="1">
      <alignment horizontal="left" vertical="center" wrapText="1"/>
    </xf>
    <xf numFmtId="166" fontId="19" fillId="0" borderId="0" xfId="1" applyNumberFormat="1" applyFont="1" applyAlignment="1">
      <alignment horizontal="left" vertical="center"/>
    </xf>
    <xf numFmtId="166" fontId="1" fillId="10" borderId="0" xfId="1" applyNumberFormat="1" applyFont="1" applyFill="1" applyBorder="1" applyAlignment="1">
      <alignment horizontal="left" vertical="center"/>
    </xf>
    <xf numFmtId="0" fontId="1" fillId="18" borderId="0" xfId="3" applyFont="1" applyFill="1" applyBorder="1"/>
    <xf numFmtId="0" fontId="1" fillId="18" borderId="0" xfId="3" applyFont="1" applyFill="1"/>
    <xf numFmtId="0" fontId="1" fillId="0" borderId="0" xfId="0" applyFont="1" applyAlignment="1">
      <alignment horizontal="left"/>
    </xf>
    <xf numFmtId="166" fontId="13" fillId="16" borderId="22" xfId="1" applyNumberFormat="1" applyFont="1" applyFill="1" applyBorder="1" applyAlignment="1">
      <alignment horizontal="center" vertical="center" wrapText="1"/>
    </xf>
    <xf numFmtId="167" fontId="19" fillId="0" borderId="0" xfId="1" applyNumberFormat="1" applyFont="1"/>
    <xf numFmtId="167" fontId="2" fillId="0" borderId="28" xfId="0" applyNumberFormat="1" applyFont="1" applyBorder="1"/>
    <xf numFmtId="0" fontId="17" fillId="10" borderId="0" xfId="3" applyFont="1" applyFill="1" applyAlignment="1">
      <alignment vertical="center"/>
    </xf>
    <xf numFmtId="4" fontId="2" fillId="13" borderId="5" xfId="0" applyNumberFormat="1" applyFont="1" applyFill="1" applyBorder="1"/>
    <xf numFmtId="4" fontId="2" fillId="13" borderId="20" xfId="0" applyNumberFormat="1" applyFont="1" applyFill="1" applyBorder="1"/>
    <xf numFmtId="164" fontId="2" fillId="13" borderId="23" xfId="1" applyNumberFormat="1" applyFont="1" applyFill="1" applyBorder="1"/>
    <xf numFmtId="4" fontId="2" fillId="13" borderId="19" xfId="0" applyNumberFormat="1" applyFont="1" applyFill="1" applyBorder="1"/>
    <xf numFmtId="4" fontId="2" fillId="13" borderId="4" xfId="0" applyNumberFormat="1" applyFont="1" applyFill="1" applyBorder="1"/>
    <xf numFmtId="164" fontId="2" fillId="13" borderId="1" xfId="0" applyNumberFormat="1" applyFont="1" applyFill="1" applyBorder="1"/>
    <xf numFmtId="0" fontId="24" fillId="0" borderId="0" xfId="6" applyFont="1" applyFill="1" applyAlignment="1"/>
    <xf numFmtId="0" fontId="25" fillId="19" borderId="0" xfId="7" applyFill="1"/>
    <xf numFmtId="0" fontId="21" fillId="17" borderId="1" xfId="3" applyFont="1" applyFill="1" applyBorder="1" applyAlignment="1">
      <alignment horizontal="left" wrapText="1"/>
    </xf>
    <xf numFmtId="165" fontId="20" fillId="17" borderId="1" xfId="3" applyNumberFormat="1" applyFont="1" applyFill="1" applyBorder="1" applyAlignment="1">
      <alignment horizontal="center" wrapText="1"/>
    </xf>
    <xf numFmtId="44" fontId="20" fillId="17" borderId="1" xfId="2" applyFont="1" applyFill="1" applyBorder="1" applyAlignment="1">
      <alignment horizontal="center" wrapText="1"/>
    </xf>
    <xf numFmtId="0" fontId="20" fillId="17" borderId="1" xfId="3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43" fontId="0" fillId="0" borderId="28" xfId="8" applyFont="1" applyBorder="1"/>
    <xf numFmtId="43" fontId="0" fillId="0" borderId="0" xfId="8" applyFont="1"/>
    <xf numFmtId="43" fontId="0" fillId="0" borderId="0" xfId="0" applyNumberFormat="1"/>
    <xf numFmtId="6" fontId="0" fillId="0" borderId="29" xfId="0" applyNumberFormat="1" applyBorder="1"/>
    <xf numFmtId="6" fontId="0" fillId="0" borderId="30" xfId="0" applyNumberFormat="1" applyBorder="1"/>
    <xf numFmtId="167" fontId="0" fillId="0" borderId="0" xfId="8" applyNumberFormat="1" applyFont="1"/>
    <xf numFmtId="0" fontId="0" fillId="20" borderId="0" xfId="0" applyFill="1"/>
    <xf numFmtId="0" fontId="1" fillId="20" borderId="0" xfId="0" applyFont="1" applyFill="1"/>
    <xf numFmtId="43" fontId="0" fillId="20" borderId="28" xfId="0" applyNumberFormat="1" applyFill="1" applyBorder="1"/>
    <xf numFmtId="0" fontId="0" fillId="20" borderId="28" xfId="0" applyFill="1" applyBorder="1"/>
    <xf numFmtId="0" fontId="1" fillId="0" borderId="19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3" fontId="1" fillId="0" borderId="0" xfId="5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23" xfId="0" applyFont="1" applyBorder="1" applyAlignment="1" applyProtection="1">
      <alignment horizontal="left"/>
    </xf>
    <xf numFmtId="3" fontId="1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10" borderId="0" xfId="3" applyFont="1" applyFill="1" applyAlignment="1">
      <alignment vertical="center" wrapText="1"/>
    </xf>
    <xf numFmtId="0" fontId="27" fillId="0" borderId="0" xfId="0" applyFont="1" applyAlignment="1" applyProtection="1">
      <alignment horizontal="left"/>
    </xf>
  </cellXfs>
  <cellStyles count="9">
    <cellStyle name="%" xfId="6"/>
    <cellStyle name="Comma" xfId="8" builtinId="3"/>
    <cellStyle name="Currency" xfId="1" builtinId="4"/>
    <cellStyle name="Currency 2" xfId="2"/>
    <cellStyle name="Hyperlink" xfId="7" builtinId="8"/>
    <cellStyle name="Normal" xfId="0" builtinId="0"/>
    <cellStyle name="Normal 10" xfId="3"/>
    <cellStyle name="Normal 2" xfId="4"/>
    <cellStyle name="Normal_Sheet1 2" xfId="5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1381125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746" t="40558" r="7167" b="49863"/>
        <a:stretch>
          <a:fillRect/>
        </a:stretch>
      </xdr:blipFill>
      <xdr:spPr bwMode="auto">
        <a:xfrm>
          <a:off x="0" y="323850"/>
          <a:ext cx="20478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nottinghamcity.gov.uk\SHD_RES\Finance7\PLANNING%20&amp;%20PROJECTS\School%20Budgets\2018-19\Devolved%20Capital\180703_DFC_Publication_File_v0.9__values_for%2018-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259"/>
  <sheetViews>
    <sheetView showGridLines="0" showRowColHeaders="0" tabSelected="1" zoomScaleNormal="100" workbookViewId="0">
      <selection activeCell="A9" sqref="A9"/>
    </sheetView>
  </sheetViews>
  <sheetFormatPr defaultRowHeight="12.75" x14ac:dyDescent="0.2"/>
  <cols>
    <col min="1" max="1" width="10" style="18" customWidth="1"/>
    <col min="2" max="2" width="42.140625" style="18" bestFit="1" customWidth="1"/>
    <col min="3" max="3" width="17.5703125" style="18" customWidth="1"/>
    <col min="4" max="4" width="20.7109375" style="18" bestFit="1" customWidth="1"/>
    <col min="5" max="8" width="12.28515625" style="18" customWidth="1"/>
    <col min="9" max="9" width="18.140625" style="18" customWidth="1"/>
    <col min="10" max="36" width="9.140625" style="111"/>
    <col min="37" max="16384" width="9.140625" style="18"/>
  </cols>
  <sheetData>
    <row r="1" spans="1:36" ht="18" x14ac:dyDescent="0.25">
      <c r="A1" s="178" t="s">
        <v>204</v>
      </c>
      <c r="B1" s="178"/>
      <c r="C1" s="178"/>
      <c r="D1" s="178"/>
    </row>
    <row r="2" spans="1:36" x14ac:dyDescent="0.2">
      <c r="A2" s="104"/>
      <c r="B2" s="104"/>
      <c r="C2" s="104"/>
      <c r="D2" s="104"/>
    </row>
    <row r="3" spans="1:36" x14ac:dyDescent="0.2">
      <c r="A3" s="104"/>
      <c r="B3" s="104"/>
      <c r="C3" s="104"/>
      <c r="D3" s="104"/>
    </row>
    <row r="4" spans="1:36" x14ac:dyDescent="0.2">
      <c r="A4" s="104"/>
      <c r="B4" s="104"/>
      <c r="C4" s="104"/>
      <c r="D4" s="104"/>
    </row>
    <row r="5" spans="1:36" x14ac:dyDescent="0.2">
      <c r="A5" s="104"/>
      <c r="B5" s="104"/>
      <c r="C5" s="104"/>
      <c r="D5" s="104"/>
    </row>
    <row r="6" spans="1:36" x14ac:dyDescent="0.2">
      <c r="A6" s="104"/>
      <c r="B6" s="104"/>
      <c r="C6" s="104"/>
      <c r="D6" s="104"/>
    </row>
    <row r="7" spans="1:36" ht="13.5" thickBot="1" x14ac:dyDescent="0.25"/>
    <row r="8" spans="1:36" ht="25.5" x14ac:dyDescent="0.2">
      <c r="A8" s="10" t="s">
        <v>107</v>
      </c>
      <c r="B8" s="8" t="s">
        <v>2</v>
      </c>
      <c r="C8" s="8" t="s">
        <v>3</v>
      </c>
      <c r="D8" s="8" t="s">
        <v>4</v>
      </c>
      <c r="E8" s="9" t="s">
        <v>26</v>
      </c>
      <c r="F8" s="9" t="s">
        <v>27</v>
      </c>
      <c r="G8" s="105" t="s">
        <v>206</v>
      </c>
      <c r="H8" s="105" t="s">
        <v>205</v>
      </c>
      <c r="I8" s="11" t="s">
        <v>166</v>
      </c>
    </row>
    <row r="9" spans="1:36" s="118" customFormat="1" ht="13.5" thickBot="1" x14ac:dyDescent="0.25">
      <c r="A9" s="112"/>
      <c r="B9" s="113" t="str">
        <f>IF(ISNA(VLOOKUP($A$9,DFC!$A:$E,3,0)),"Please enter your eight digit passcode in cell A4",VLOOKUP($A$9,DFC!$A:$E,3,0))</f>
        <v>Please enter your eight digit passcode in cell A4</v>
      </c>
      <c r="C9" s="113" t="str">
        <f>IF(ISNA(VLOOKUP($A$9,DFC!$A:$E,4,0)),"",VLOOKUP($A$9,DFC!$A:$E,4,0))</f>
        <v/>
      </c>
      <c r="D9" s="113" t="str">
        <f>IF(ISNA(VLOOKUP($A$9,DFC!$A:$E,5,0)),"",VLOOKUP($A$9,DFC!$A:$E,5,0))</f>
        <v/>
      </c>
      <c r="E9" s="114">
        <f>SUMIF(Rates!A2:A7,Summary!C9,Rates!B2:B7)</f>
        <v>0</v>
      </c>
      <c r="F9" s="115">
        <v>4000</v>
      </c>
      <c r="G9" s="116">
        <f>SUMIF(DFC!$A$3:$A$110,Summary!A9,DFC!$G$3:$G$110)</f>
        <v>0</v>
      </c>
      <c r="H9" s="116">
        <f>SUMIF(DFC!$A$3:$A$110,Summary!A9,DFC!$I$3:$I$110)</f>
        <v>0</v>
      </c>
      <c r="I9" s="116">
        <f>H9-G9</f>
        <v>0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</row>
    <row r="11" spans="1:36" x14ac:dyDescent="0.2">
      <c r="A11" s="170"/>
      <c r="B11" s="170"/>
      <c r="C11" s="19"/>
      <c r="D11" s="19"/>
    </row>
    <row r="12" spans="1:36" x14ac:dyDescent="0.2">
      <c r="A12" s="171"/>
      <c r="B12" s="171"/>
      <c r="C12" s="171"/>
      <c r="D12" s="171"/>
    </row>
    <row r="14" spans="1:36" x14ac:dyDescent="0.2">
      <c r="A14" s="21" t="s">
        <v>31</v>
      </c>
      <c r="B14" s="22"/>
      <c r="C14" s="22"/>
      <c r="D14" s="22"/>
      <c r="E14" s="22"/>
      <c r="F14" s="22"/>
      <c r="G14" s="22"/>
      <c r="H14" s="22"/>
      <c r="I14" s="23"/>
    </row>
    <row r="15" spans="1:36" x14ac:dyDescent="0.2">
      <c r="A15" s="172" t="s">
        <v>144</v>
      </c>
      <c r="B15" s="173"/>
      <c r="C15" s="173"/>
      <c r="D15" s="173"/>
      <c r="E15" s="173"/>
      <c r="F15" s="173"/>
      <c r="G15" s="173"/>
      <c r="H15" s="173"/>
      <c r="I15" s="174"/>
    </row>
    <row r="16" spans="1:36" x14ac:dyDescent="0.2">
      <c r="A16" s="175" t="s">
        <v>194</v>
      </c>
      <c r="B16" s="175"/>
      <c r="C16" s="175"/>
      <c r="D16" s="175"/>
      <c r="E16" s="175"/>
      <c r="F16" s="175"/>
      <c r="G16" s="175"/>
      <c r="H16" s="108"/>
      <c r="I16" s="109"/>
    </row>
    <row r="17" spans="1:9" ht="12.75" customHeight="1" x14ac:dyDescent="0.2">
      <c r="A17" s="166" t="s">
        <v>161</v>
      </c>
      <c r="B17" s="167"/>
      <c r="C17" s="167"/>
      <c r="D17" s="167"/>
      <c r="E17" s="167"/>
      <c r="F17" s="167"/>
      <c r="G17" s="167"/>
      <c r="H17" s="167"/>
      <c r="I17" s="168"/>
    </row>
    <row r="18" spans="1:9" ht="12.75" customHeight="1" x14ac:dyDescent="0.2">
      <c r="A18" s="169" t="s">
        <v>195</v>
      </c>
      <c r="B18" s="169"/>
      <c r="C18" s="169"/>
      <c r="D18" s="169"/>
      <c r="E18" s="169"/>
      <c r="F18" s="169"/>
      <c r="G18" s="106"/>
      <c r="H18" s="106"/>
      <c r="I18" s="107"/>
    </row>
    <row r="19" spans="1:9" x14ac:dyDescent="0.2">
      <c r="A19" s="110" t="s">
        <v>162</v>
      </c>
      <c r="B19" s="85"/>
      <c r="C19" s="85"/>
      <c r="D19" s="85"/>
      <c r="E19" s="85"/>
      <c r="F19" s="85"/>
      <c r="G19" s="85"/>
      <c r="H19" s="85"/>
      <c r="I19" s="86"/>
    </row>
    <row r="20" spans="1:9" s="111" customFormat="1" x14ac:dyDescent="0.2"/>
    <row r="21" spans="1:9" s="111" customFormat="1" x14ac:dyDescent="0.2"/>
    <row r="22" spans="1:9" s="111" customFormat="1" x14ac:dyDescent="0.2"/>
    <row r="23" spans="1:9" s="111" customFormat="1" x14ac:dyDescent="0.2"/>
    <row r="24" spans="1:9" s="111" customFormat="1" x14ac:dyDescent="0.2"/>
    <row r="25" spans="1:9" s="111" customFormat="1" x14ac:dyDescent="0.2"/>
    <row r="26" spans="1:9" s="111" customFormat="1" x14ac:dyDescent="0.2"/>
    <row r="27" spans="1:9" s="111" customFormat="1" x14ac:dyDescent="0.2"/>
    <row r="28" spans="1:9" s="111" customFormat="1" x14ac:dyDescent="0.2"/>
    <row r="29" spans="1:9" s="111" customFormat="1" x14ac:dyDescent="0.2"/>
    <row r="30" spans="1:9" s="111" customFormat="1" x14ac:dyDescent="0.2"/>
    <row r="31" spans="1:9" s="111" customFormat="1" x14ac:dyDescent="0.2"/>
    <row r="32" spans="1:9" s="111" customFormat="1" x14ac:dyDescent="0.2"/>
    <row r="33" s="111" customFormat="1" x14ac:dyDescent="0.2"/>
    <row r="34" s="111" customFormat="1" x14ac:dyDescent="0.2"/>
    <row r="35" s="111" customFormat="1" x14ac:dyDescent="0.2"/>
    <row r="36" s="111" customFormat="1" x14ac:dyDescent="0.2"/>
    <row r="37" s="111" customFormat="1" x14ac:dyDescent="0.2"/>
    <row r="38" s="111" customFormat="1" x14ac:dyDescent="0.2"/>
    <row r="39" s="111" customFormat="1" x14ac:dyDescent="0.2"/>
    <row r="40" s="111" customFormat="1" x14ac:dyDescent="0.2"/>
    <row r="41" s="111" customFormat="1" x14ac:dyDescent="0.2"/>
    <row r="42" s="111" customFormat="1" x14ac:dyDescent="0.2"/>
    <row r="43" s="111" customFormat="1" x14ac:dyDescent="0.2"/>
    <row r="44" s="111" customFormat="1" x14ac:dyDescent="0.2"/>
    <row r="45" s="111" customFormat="1" x14ac:dyDescent="0.2"/>
    <row r="46" s="111" customFormat="1" x14ac:dyDescent="0.2"/>
    <row r="47" s="111" customFormat="1" x14ac:dyDescent="0.2"/>
    <row r="48" s="111" customFormat="1" x14ac:dyDescent="0.2"/>
    <row r="49" s="111" customFormat="1" x14ac:dyDescent="0.2"/>
    <row r="50" s="111" customFormat="1" x14ac:dyDescent="0.2"/>
    <row r="51" s="111" customFormat="1" x14ac:dyDescent="0.2"/>
    <row r="52" s="111" customFormat="1" x14ac:dyDescent="0.2"/>
    <row r="53" s="111" customFormat="1" x14ac:dyDescent="0.2"/>
    <row r="54" s="111" customFormat="1" x14ac:dyDescent="0.2"/>
    <row r="55" s="111" customFormat="1" x14ac:dyDescent="0.2"/>
    <row r="56" s="111" customFormat="1" x14ac:dyDescent="0.2"/>
    <row r="57" s="111" customFormat="1" x14ac:dyDescent="0.2"/>
    <row r="58" s="111" customFormat="1" x14ac:dyDescent="0.2"/>
    <row r="59" s="111" customFormat="1" x14ac:dyDescent="0.2"/>
    <row r="60" s="111" customFormat="1" x14ac:dyDescent="0.2"/>
    <row r="61" s="111" customFormat="1" x14ac:dyDescent="0.2"/>
    <row r="62" s="111" customFormat="1" x14ac:dyDescent="0.2"/>
    <row r="63" s="111" customFormat="1" x14ac:dyDescent="0.2"/>
    <row r="64" s="111" customFormat="1" x14ac:dyDescent="0.2"/>
    <row r="65" s="111" customFormat="1" x14ac:dyDescent="0.2"/>
    <row r="66" s="111" customFormat="1" x14ac:dyDescent="0.2"/>
    <row r="67" s="111" customFormat="1" x14ac:dyDescent="0.2"/>
    <row r="68" s="111" customFormat="1" x14ac:dyDescent="0.2"/>
    <row r="69" s="111" customFormat="1" x14ac:dyDescent="0.2"/>
    <row r="70" s="111" customFormat="1" x14ac:dyDescent="0.2"/>
    <row r="71" s="111" customFormat="1" x14ac:dyDescent="0.2"/>
    <row r="72" s="111" customFormat="1" x14ac:dyDescent="0.2"/>
    <row r="73" s="111" customFormat="1" x14ac:dyDescent="0.2"/>
    <row r="74" s="111" customFormat="1" x14ac:dyDescent="0.2"/>
    <row r="75" s="111" customFormat="1" x14ac:dyDescent="0.2"/>
    <row r="76" s="111" customFormat="1" x14ac:dyDescent="0.2"/>
    <row r="77" s="111" customFormat="1" x14ac:dyDescent="0.2"/>
    <row r="78" s="111" customFormat="1" x14ac:dyDescent="0.2"/>
    <row r="79" s="111" customFormat="1" x14ac:dyDescent="0.2"/>
    <row r="80" s="111" customFormat="1" x14ac:dyDescent="0.2"/>
    <row r="81" s="111" customFormat="1" x14ac:dyDescent="0.2"/>
    <row r="82" s="111" customFormat="1" x14ac:dyDescent="0.2"/>
    <row r="83" s="111" customFormat="1" x14ac:dyDescent="0.2"/>
    <row r="84" s="111" customFormat="1" x14ac:dyDescent="0.2"/>
    <row r="85" s="111" customFormat="1" x14ac:dyDescent="0.2"/>
    <row r="86" s="111" customFormat="1" x14ac:dyDescent="0.2"/>
    <row r="87" s="111" customFormat="1" x14ac:dyDescent="0.2"/>
    <row r="88" s="111" customFormat="1" x14ac:dyDescent="0.2"/>
    <row r="89" s="111" customFormat="1" x14ac:dyDescent="0.2"/>
    <row r="90" s="111" customFormat="1" x14ac:dyDescent="0.2"/>
    <row r="91" s="111" customFormat="1" x14ac:dyDescent="0.2"/>
    <row r="92" s="111" customFormat="1" x14ac:dyDescent="0.2"/>
    <row r="93" s="111" customFormat="1" x14ac:dyDescent="0.2"/>
    <row r="94" s="111" customFormat="1" x14ac:dyDescent="0.2"/>
    <row r="95" s="111" customFormat="1" x14ac:dyDescent="0.2"/>
    <row r="96" s="111" customFormat="1" x14ac:dyDescent="0.2"/>
    <row r="97" s="111" customFormat="1" x14ac:dyDescent="0.2"/>
    <row r="98" s="111" customFormat="1" x14ac:dyDescent="0.2"/>
    <row r="99" s="111" customFormat="1" x14ac:dyDescent="0.2"/>
    <row r="100" s="111" customFormat="1" x14ac:dyDescent="0.2"/>
    <row r="101" s="111" customFormat="1" x14ac:dyDescent="0.2"/>
    <row r="102" s="111" customFormat="1" x14ac:dyDescent="0.2"/>
    <row r="103" s="111" customFormat="1" x14ac:dyDescent="0.2"/>
    <row r="104" s="111" customFormat="1" x14ac:dyDescent="0.2"/>
    <row r="105" s="111" customFormat="1" x14ac:dyDescent="0.2"/>
    <row r="106" s="111" customFormat="1" x14ac:dyDescent="0.2"/>
    <row r="107" s="111" customFormat="1" x14ac:dyDescent="0.2"/>
    <row r="108" s="111" customFormat="1" x14ac:dyDescent="0.2"/>
    <row r="109" s="111" customFormat="1" x14ac:dyDescent="0.2"/>
    <row r="110" s="111" customFormat="1" x14ac:dyDescent="0.2"/>
    <row r="111" s="111" customFormat="1" x14ac:dyDescent="0.2"/>
    <row r="112" s="111" customFormat="1" x14ac:dyDescent="0.2"/>
    <row r="113" s="111" customFormat="1" x14ac:dyDescent="0.2"/>
    <row r="114" s="111" customFormat="1" x14ac:dyDescent="0.2"/>
    <row r="115" s="111" customFormat="1" x14ac:dyDescent="0.2"/>
    <row r="116" s="111" customFormat="1" x14ac:dyDescent="0.2"/>
    <row r="117" s="111" customFormat="1" x14ac:dyDescent="0.2"/>
    <row r="118" s="111" customFormat="1" x14ac:dyDescent="0.2"/>
    <row r="119" s="111" customFormat="1" x14ac:dyDescent="0.2"/>
    <row r="120" s="111" customFormat="1" x14ac:dyDescent="0.2"/>
    <row r="121" s="111" customFormat="1" x14ac:dyDescent="0.2"/>
    <row r="122" s="111" customFormat="1" x14ac:dyDescent="0.2"/>
    <row r="123" s="111" customFormat="1" x14ac:dyDescent="0.2"/>
    <row r="124" s="111" customFormat="1" x14ac:dyDescent="0.2"/>
    <row r="125" s="111" customFormat="1" x14ac:dyDescent="0.2"/>
    <row r="126" s="111" customFormat="1" x14ac:dyDescent="0.2"/>
    <row r="127" s="111" customFormat="1" x14ac:dyDescent="0.2"/>
    <row r="128" s="111" customFormat="1" x14ac:dyDescent="0.2"/>
    <row r="129" s="111" customFormat="1" x14ac:dyDescent="0.2"/>
    <row r="130" s="111" customFormat="1" x14ac:dyDescent="0.2"/>
    <row r="131" s="111" customFormat="1" x14ac:dyDescent="0.2"/>
    <row r="132" s="111" customFormat="1" x14ac:dyDescent="0.2"/>
    <row r="133" s="111" customFormat="1" x14ac:dyDescent="0.2"/>
    <row r="134" s="111" customFormat="1" x14ac:dyDescent="0.2"/>
    <row r="135" s="111" customFormat="1" x14ac:dyDescent="0.2"/>
    <row r="136" s="111" customFormat="1" x14ac:dyDescent="0.2"/>
    <row r="137" s="111" customFormat="1" x14ac:dyDescent="0.2"/>
    <row r="138" s="111" customFormat="1" x14ac:dyDescent="0.2"/>
    <row r="139" s="111" customFormat="1" x14ac:dyDescent="0.2"/>
    <row r="140" s="111" customFormat="1" x14ac:dyDescent="0.2"/>
    <row r="141" s="111" customFormat="1" x14ac:dyDescent="0.2"/>
    <row r="142" s="111" customFormat="1" x14ac:dyDescent="0.2"/>
    <row r="143" s="111" customFormat="1" x14ac:dyDescent="0.2"/>
    <row r="144" s="111" customFormat="1" x14ac:dyDescent="0.2"/>
    <row r="145" s="111" customFormat="1" x14ac:dyDescent="0.2"/>
    <row r="146" s="111" customFormat="1" x14ac:dyDescent="0.2"/>
    <row r="147" s="111" customFormat="1" x14ac:dyDescent="0.2"/>
    <row r="148" s="111" customFormat="1" x14ac:dyDescent="0.2"/>
    <row r="149" s="111" customFormat="1" x14ac:dyDescent="0.2"/>
    <row r="150" s="111" customFormat="1" x14ac:dyDescent="0.2"/>
    <row r="151" s="111" customFormat="1" x14ac:dyDescent="0.2"/>
    <row r="152" s="111" customFormat="1" x14ac:dyDescent="0.2"/>
    <row r="153" s="111" customFormat="1" x14ac:dyDescent="0.2"/>
    <row r="154" s="111" customFormat="1" x14ac:dyDescent="0.2"/>
    <row r="155" s="111" customFormat="1" x14ac:dyDescent="0.2"/>
    <row r="156" s="111" customFormat="1" x14ac:dyDescent="0.2"/>
    <row r="157" s="111" customFormat="1" x14ac:dyDescent="0.2"/>
    <row r="158" s="111" customFormat="1" x14ac:dyDescent="0.2"/>
    <row r="159" s="111" customFormat="1" x14ac:dyDescent="0.2"/>
    <row r="160" s="111" customFormat="1" x14ac:dyDescent="0.2"/>
    <row r="161" s="111" customFormat="1" x14ac:dyDescent="0.2"/>
    <row r="162" s="111" customFormat="1" x14ac:dyDescent="0.2"/>
    <row r="163" s="111" customFormat="1" x14ac:dyDescent="0.2"/>
    <row r="164" s="111" customFormat="1" x14ac:dyDescent="0.2"/>
    <row r="165" s="111" customFormat="1" x14ac:dyDescent="0.2"/>
    <row r="166" s="111" customFormat="1" x14ac:dyDescent="0.2"/>
    <row r="167" s="111" customFormat="1" x14ac:dyDescent="0.2"/>
    <row r="168" s="111" customFormat="1" x14ac:dyDescent="0.2"/>
    <row r="169" s="111" customFormat="1" x14ac:dyDescent="0.2"/>
    <row r="170" s="111" customFormat="1" x14ac:dyDescent="0.2"/>
    <row r="171" s="111" customFormat="1" x14ac:dyDescent="0.2"/>
    <row r="172" s="111" customFormat="1" x14ac:dyDescent="0.2"/>
    <row r="173" s="111" customFormat="1" x14ac:dyDescent="0.2"/>
    <row r="174" s="111" customFormat="1" x14ac:dyDescent="0.2"/>
    <row r="175" s="111" customFormat="1" x14ac:dyDescent="0.2"/>
    <row r="176" s="111" customFormat="1" x14ac:dyDescent="0.2"/>
    <row r="177" s="111" customFormat="1" x14ac:dyDescent="0.2"/>
    <row r="178" s="111" customFormat="1" x14ac:dyDescent="0.2"/>
    <row r="179" s="111" customFormat="1" x14ac:dyDescent="0.2"/>
    <row r="180" s="111" customFormat="1" x14ac:dyDescent="0.2"/>
    <row r="181" s="111" customFormat="1" x14ac:dyDescent="0.2"/>
    <row r="182" s="111" customFormat="1" x14ac:dyDescent="0.2"/>
    <row r="183" s="111" customFormat="1" x14ac:dyDescent="0.2"/>
    <row r="184" s="111" customFormat="1" x14ac:dyDescent="0.2"/>
    <row r="185" s="111" customFormat="1" x14ac:dyDescent="0.2"/>
    <row r="186" s="111" customFormat="1" x14ac:dyDescent="0.2"/>
    <row r="187" s="111" customFormat="1" x14ac:dyDescent="0.2"/>
    <row r="188" s="111" customFormat="1" x14ac:dyDescent="0.2"/>
    <row r="189" s="111" customFormat="1" x14ac:dyDescent="0.2"/>
    <row r="190" s="111" customFormat="1" x14ac:dyDescent="0.2"/>
    <row r="191" s="111" customFormat="1" x14ac:dyDescent="0.2"/>
    <row r="192" s="111" customFormat="1" x14ac:dyDescent="0.2"/>
    <row r="193" s="111" customFormat="1" x14ac:dyDescent="0.2"/>
    <row r="194" s="111" customFormat="1" x14ac:dyDescent="0.2"/>
    <row r="195" s="111" customFormat="1" x14ac:dyDescent="0.2"/>
    <row r="196" s="111" customFormat="1" x14ac:dyDescent="0.2"/>
    <row r="197" s="111" customFormat="1" x14ac:dyDescent="0.2"/>
    <row r="198" s="111" customFormat="1" x14ac:dyDescent="0.2"/>
    <row r="199" s="111" customFormat="1" x14ac:dyDescent="0.2"/>
    <row r="200" s="111" customFormat="1" x14ac:dyDescent="0.2"/>
    <row r="201" s="111" customFormat="1" x14ac:dyDescent="0.2"/>
    <row r="202" s="111" customFormat="1" x14ac:dyDescent="0.2"/>
    <row r="203" s="111" customFormat="1" x14ac:dyDescent="0.2"/>
    <row r="204" s="111" customFormat="1" x14ac:dyDescent="0.2"/>
    <row r="205" s="111" customFormat="1" x14ac:dyDescent="0.2"/>
    <row r="206" s="111" customFormat="1" x14ac:dyDescent="0.2"/>
    <row r="207" s="111" customFormat="1" x14ac:dyDescent="0.2"/>
    <row r="208" s="111" customFormat="1" x14ac:dyDescent="0.2"/>
    <row r="209" s="111" customFormat="1" x14ac:dyDescent="0.2"/>
    <row r="210" s="111" customFormat="1" x14ac:dyDescent="0.2"/>
    <row r="211" s="111" customFormat="1" x14ac:dyDescent="0.2"/>
    <row r="212" s="111" customFormat="1" x14ac:dyDescent="0.2"/>
    <row r="213" s="111" customFormat="1" x14ac:dyDescent="0.2"/>
    <row r="214" s="111" customFormat="1" x14ac:dyDescent="0.2"/>
    <row r="215" s="111" customFormat="1" x14ac:dyDescent="0.2"/>
    <row r="216" s="111" customFormat="1" x14ac:dyDescent="0.2"/>
    <row r="217" s="111" customFormat="1" x14ac:dyDescent="0.2"/>
    <row r="218" s="111" customFormat="1" x14ac:dyDescent="0.2"/>
    <row r="219" s="111" customFormat="1" x14ac:dyDescent="0.2"/>
    <row r="220" s="111" customFormat="1" x14ac:dyDescent="0.2"/>
    <row r="221" s="111" customFormat="1" x14ac:dyDescent="0.2"/>
    <row r="222" s="111" customFormat="1" x14ac:dyDescent="0.2"/>
    <row r="223" s="111" customFormat="1" x14ac:dyDescent="0.2"/>
    <row r="224" s="111" customFormat="1" x14ac:dyDescent="0.2"/>
    <row r="225" s="111" customFormat="1" x14ac:dyDescent="0.2"/>
    <row r="226" s="111" customFormat="1" x14ac:dyDescent="0.2"/>
    <row r="227" s="111" customFormat="1" x14ac:dyDescent="0.2"/>
    <row r="228" s="111" customFormat="1" x14ac:dyDescent="0.2"/>
    <row r="229" s="111" customFormat="1" x14ac:dyDescent="0.2"/>
    <row r="230" s="111" customFormat="1" x14ac:dyDescent="0.2"/>
    <row r="231" s="111" customFormat="1" x14ac:dyDescent="0.2"/>
    <row r="232" s="111" customFormat="1" x14ac:dyDescent="0.2"/>
    <row r="233" s="111" customFormat="1" x14ac:dyDescent="0.2"/>
    <row r="234" s="111" customFormat="1" x14ac:dyDescent="0.2"/>
    <row r="235" s="111" customFormat="1" x14ac:dyDescent="0.2"/>
    <row r="236" s="111" customFormat="1" x14ac:dyDescent="0.2"/>
    <row r="237" s="111" customFormat="1" x14ac:dyDescent="0.2"/>
    <row r="238" s="111" customFormat="1" x14ac:dyDescent="0.2"/>
    <row r="239" s="111" customFormat="1" x14ac:dyDescent="0.2"/>
    <row r="240" s="111" customFormat="1" x14ac:dyDescent="0.2"/>
    <row r="241" s="111" customFormat="1" x14ac:dyDescent="0.2"/>
    <row r="242" s="111" customFormat="1" x14ac:dyDescent="0.2"/>
    <row r="243" s="111" customFormat="1" x14ac:dyDescent="0.2"/>
    <row r="244" s="111" customFormat="1" x14ac:dyDescent="0.2"/>
    <row r="245" s="111" customFormat="1" x14ac:dyDescent="0.2"/>
    <row r="246" s="111" customFormat="1" x14ac:dyDescent="0.2"/>
    <row r="247" s="111" customFormat="1" x14ac:dyDescent="0.2"/>
    <row r="248" s="111" customFormat="1" x14ac:dyDescent="0.2"/>
    <row r="249" s="111" customFormat="1" x14ac:dyDescent="0.2"/>
    <row r="250" s="111" customFormat="1" x14ac:dyDescent="0.2"/>
    <row r="251" s="111" customFormat="1" x14ac:dyDescent="0.2"/>
    <row r="252" s="111" customFormat="1" x14ac:dyDescent="0.2"/>
    <row r="253" s="111" customFormat="1" x14ac:dyDescent="0.2"/>
    <row r="254" s="111" customFormat="1" x14ac:dyDescent="0.2"/>
    <row r="255" s="111" customFormat="1" x14ac:dyDescent="0.2"/>
    <row r="256" s="111" customFormat="1" x14ac:dyDescent="0.2"/>
    <row r="257" s="111" customFormat="1" x14ac:dyDescent="0.2"/>
    <row r="258" s="111" customFormat="1" x14ac:dyDescent="0.2"/>
    <row r="259" s="111" customFormat="1" x14ac:dyDescent="0.2"/>
  </sheetData>
  <sheetProtection password="BFE8" sheet="1" objects="1" scenarios="1"/>
  <mergeCells count="7">
    <mergeCell ref="A17:I17"/>
    <mergeCell ref="A18:F18"/>
    <mergeCell ref="A1:D1"/>
    <mergeCell ref="A11:B11"/>
    <mergeCell ref="A12:D12"/>
    <mergeCell ref="A15:I15"/>
    <mergeCell ref="A16:G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1"/>
  </sheetPr>
  <dimension ref="A1:S135"/>
  <sheetViews>
    <sheetView zoomScale="85" zoomScaleNormal="85" workbookViewId="0">
      <pane ySplit="2" topLeftCell="A3" activePane="bottomLeft" state="frozen"/>
      <selection activeCell="C11" sqref="C11"/>
      <selection pane="bottomLeft" activeCell="C11" sqref="C11"/>
    </sheetView>
  </sheetViews>
  <sheetFormatPr defaultRowHeight="12.75" x14ac:dyDescent="0.2"/>
  <cols>
    <col min="1" max="1" width="11.42578125" bestFit="1" customWidth="1"/>
    <col min="2" max="2" width="5.85546875" bestFit="1" customWidth="1"/>
    <col min="3" max="3" width="46.85546875" customWidth="1"/>
    <col min="4" max="4" width="9.85546875" customWidth="1"/>
    <col min="5" max="5" width="20.5703125" customWidth="1"/>
    <col min="6" max="6" width="9.85546875" customWidth="1"/>
    <col min="7" max="7" width="11.7109375" bestFit="1" customWidth="1"/>
    <col min="8" max="8" width="10.140625" bestFit="1" customWidth="1"/>
    <col min="9" max="9" width="13.140625" bestFit="1" customWidth="1"/>
    <col min="10" max="10" width="60.7109375" customWidth="1"/>
    <col min="11" max="11" width="10.28515625" bestFit="1" customWidth="1"/>
    <col min="17" max="17" width="29.140625" customWidth="1"/>
  </cols>
  <sheetData>
    <row r="1" spans="1:19" ht="27.75" customHeight="1" x14ac:dyDescent="0.2">
      <c r="B1" s="1" t="s">
        <v>0</v>
      </c>
      <c r="C1" s="12"/>
      <c r="D1" s="12"/>
      <c r="E1" s="12"/>
      <c r="F1" s="176" t="s">
        <v>156</v>
      </c>
      <c r="G1" s="176"/>
      <c r="H1" s="176" t="s">
        <v>160</v>
      </c>
      <c r="I1" s="176"/>
    </row>
    <row r="2" spans="1:19" ht="38.25" x14ac:dyDescent="0.2">
      <c r="A2" s="39" t="s">
        <v>109</v>
      </c>
      <c r="B2" s="13" t="s">
        <v>1</v>
      </c>
      <c r="C2" s="13" t="s">
        <v>2</v>
      </c>
      <c r="D2" s="13" t="s">
        <v>3</v>
      </c>
      <c r="E2" s="13" t="s">
        <v>4</v>
      </c>
      <c r="F2" s="20" t="s">
        <v>108</v>
      </c>
      <c r="G2" s="25" t="s">
        <v>28</v>
      </c>
      <c r="H2" s="24" t="s">
        <v>29</v>
      </c>
      <c r="I2" s="25" t="s">
        <v>28</v>
      </c>
      <c r="J2" s="70" t="s">
        <v>80</v>
      </c>
      <c r="L2" s="38">
        <v>16.875</v>
      </c>
      <c r="M2" s="27">
        <v>22.5</v>
      </c>
      <c r="N2" s="27"/>
      <c r="O2" s="27"/>
      <c r="P2" s="27"/>
      <c r="Q2" s="27"/>
      <c r="R2" s="27"/>
      <c r="S2" s="27"/>
    </row>
    <row r="3" spans="1:19" ht="15" x14ac:dyDescent="0.25">
      <c r="A3" t="s">
        <v>212</v>
      </c>
      <c r="B3" s="64">
        <v>2045</v>
      </c>
      <c r="C3" s="29" t="s">
        <v>39</v>
      </c>
      <c r="D3" s="29" t="s">
        <v>5</v>
      </c>
      <c r="E3" s="2" t="s">
        <v>6</v>
      </c>
      <c r="F3" s="60"/>
      <c r="G3" s="69">
        <v>6745</v>
      </c>
      <c r="H3" s="65"/>
      <c r="I3" s="69">
        <v>6538</v>
      </c>
      <c r="J3" s="30"/>
      <c r="K3">
        <v>-207</v>
      </c>
      <c r="L3">
        <v>-12.266666666666667</v>
      </c>
    </row>
    <row r="4" spans="1:19" ht="15" x14ac:dyDescent="0.25">
      <c r="A4" t="s">
        <v>213</v>
      </c>
      <c r="B4" s="64">
        <v>2056</v>
      </c>
      <c r="C4" s="29" t="s">
        <v>40</v>
      </c>
      <c r="D4" s="29" t="s">
        <v>5</v>
      </c>
      <c r="E4" s="2" t="s">
        <v>6</v>
      </c>
      <c r="F4" s="60"/>
      <c r="G4" s="69">
        <v>9242.5</v>
      </c>
      <c r="H4" s="65"/>
      <c r="I4" s="69">
        <v>8944.3799999999992</v>
      </c>
      <c r="K4">
        <v>-298.1200000000008</v>
      </c>
      <c r="L4">
        <v>-17.666370370370419</v>
      </c>
    </row>
    <row r="5" spans="1:19" ht="15" x14ac:dyDescent="0.25">
      <c r="A5" t="s">
        <v>214</v>
      </c>
      <c r="B5" s="64">
        <v>2057</v>
      </c>
      <c r="C5" s="29" t="s">
        <v>41</v>
      </c>
      <c r="D5" s="29" t="s">
        <v>5</v>
      </c>
      <c r="E5" s="2" t="s">
        <v>6</v>
      </c>
      <c r="F5" s="60"/>
      <c r="G5" s="69">
        <v>6638.125</v>
      </c>
      <c r="H5" s="65"/>
      <c r="I5" s="69">
        <v>6502</v>
      </c>
      <c r="K5">
        <v>-136.125</v>
      </c>
      <c r="L5">
        <v>-8.0666666666666664</v>
      </c>
    </row>
    <row r="6" spans="1:19" ht="15" x14ac:dyDescent="0.25">
      <c r="A6" t="s">
        <v>215</v>
      </c>
      <c r="B6" s="64">
        <v>2061</v>
      </c>
      <c r="C6" s="16" t="s">
        <v>42</v>
      </c>
      <c r="D6" s="29" t="s">
        <v>5</v>
      </c>
      <c r="E6" s="2" t="s">
        <v>6</v>
      </c>
      <c r="F6" s="60"/>
      <c r="G6" s="69">
        <v>8995</v>
      </c>
      <c r="H6" s="65"/>
      <c r="I6" s="69">
        <v>8803.75</v>
      </c>
      <c r="K6">
        <v>-191.25</v>
      </c>
      <c r="L6">
        <v>-11.333333333333334</v>
      </c>
    </row>
    <row r="7" spans="1:19" ht="15" x14ac:dyDescent="0.25">
      <c r="A7" t="s">
        <v>216</v>
      </c>
      <c r="B7" s="64">
        <v>2079</v>
      </c>
      <c r="C7" s="29" t="s">
        <v>43</v>
      </c>
      <c r="D7" s="29" t="s">
        <v>5</v>
      </c>
      <c r="E7" s="2" t="s">
        <v>6</v>
      </c>
      <c r="F7" s="60"/>
      <c r="G7" s="69">
        <v>6835</v>
      </c>
      <c r="H7" s="65"/>
      <c r="I7" s="69">
        <v>6754</v>
      </c>
      <c r="K7">
        <v>-81</v>
      </c>
      <c r="L7">
        <v>-4.8</v>
      </c>
    </row>
    <row r="8" spans="1:19" ht="15" x14ac:dyDescent="0.25">
      <c r="A8" t="s">
        <v>217</v>
      </c>
      <c r="B8" s="64">
        <v>2080</v>
      </c>
      <c r="C8" s="29" t="s">
        <v>44</v>
      </c>
      <c r="D8" s="29" t="s">
        <v>5</v>
      </c>
      <c r="E8" s="2" t="s">
        <v>6</v>
      </c>
      <c r="F8" s="60"/>
      <c r="G8" s="69">
        <v>9529.375</v>
      </c>
      <c r="H8" s="65"/>
      <c r="I8" s="69">
        <v>9197.9500000000007</v>
      </c>
      <c r="K8">
        <v>-331.42499999999927</v>
      </c>
      <c r="L8">
        <v>-19.639999999999958</v>
      </c>
    </row>
    <row r="9" spans="1:19" ht="15" x14ac:dyDescent="0.25">
      <c r="A9" t="s">
        <v>218</v>
      </c>
      <c r="B9" s="64">
        <v>2095</v>
      </c>
      <c r="C9" s="29" t="s">
        <v>47</v>
      </c>
      <c r="D9" s="29" t="s">
        <v>5</v>
      </c>
      <c r="E9" s="2" t="s">
        <v>6</v>
      </c>
      <c r="F9" s="60"/>
      <c r="G9" s="69">
        <v>10142.5</v>
      </c>
      <c r="H9" s="65"/>
      <c r="I9" s="69">
        <v>9672.25</v>
      </c>
      <c r="K9">
        <v>-470.25</v>
      </c>
      <c r="L9">
        <v>-27.866666666666667</v>
      </c>
    </row>
    <row r="10" spans="1:19" ht="15" x14ac:dyDescent="0.25">
      <c r="A10" t="s">
        <v>219</v>
      </c>
      <c r="B10" s="64">
        <v>2117</v>
      </c>
      <c r="C10" s="29" t="s">
        <v>48</v>
      </c>
      <c r="D10" s="29" t="s">
        <v>5</v>
      </c>
      <c r="E10" s="2" t="s">
        <v>6</v>
      </c>
      <c r="F10" s="60"/>
      <c r="G10" s="69">
        <v>8826.255000000001</v>
      </c>
      <c r="H10" s="65"/>
      <c r="I10" s="69">
        <v>8761</v>
      </c>
      <c r="K10">
        <v>-65.255000000001019</v>
      </c>
      <c r="L10">
        <v>-3.8669629629630231</v>
      </c>
    </row>
    <row r="11" spans="1:19" ht="15" x14ac:dyDescent="0.25">
      <c r="A11" t="s">
        <v>220</v>
      </c>
      <c r="B11" s="64">
        <v>2128</v>
      </c>
      <c r="C11" s="29" t="s">
        <v>49</v>
      </c>
      <c r="D11" s="29" t="s">
        <v>5</v>
      </c>
      <c r="E11" s="2" t="s">
        <v>6</v>
      </c>
      <c r="F11" s="60"/>
      <c r="G11" s="69">
        <v>6806.875</v>
      </c>
      <c r="H11" s="65"/>
      <c r="I11" s="69">
        <v>6576.25</v>
      </c>
      <c r="K11">
        <v>-230.625</v>
      </c>
      <c r="L11">
        <v>-13.666666666666666</v>
      </c>
    </row>
    <row r="12" spans="1:19" ht="15" x14ac:dyDescent="0.25">
      <c r="A12" t="s">
        <v>221</v>
      </c>
      <c r="B12" s="64">
        <v>2151</v>
      </c>
      <c r="C12" s="29" t="s">
        <v>50</v>
      </c>
      <c r="D12" s="29" t="s">
        <v>5</v>
      </c>
      <c r="E12" s="2" t="s">
        <v>6</v>
      </c>
      <c r="F12" s="60"/>
      <c r="G12" s="69">
        <v>9377.5</v>
      </c>
      <c r="H12" s="65"/>
      <c r="I12" s="69">
        <v>9026.5</v>
      </c>
      <c r="K12">
        <v>-351</v>
      </c>
      <c r="L12">
        <v>-20.8</v>
      </c>
    </row>
    <row r="13" spans="1:19" ht="15" x14ac:dyDescent="0.25">
      <c r="A13" t="s">
        <v>222</v>
      </c>
      <c r="B13" s="64">
        <v>2153</v>
      </c>
      <c r="C13" s="29" t="s">
        <v>51</v>
      </c>
      <c r="D13" s="29" t="s">
        <v>5</v>
      </c>
      <c r="E13" s="2" t="s">
        <v>6</v>
      </c>
      <c r="F13" s="60"/>
      <c r="G13" s="69">
        <v>9242.5</v>
      </c>
      <c r="H13" s="65"/>
      <c r="I13" s="69">
        <v>8974.75</v>
      </c>
      <c r="K13">
        <v>-267.75</v>
      </c>
      <c r="L13">
        <v>-15.866666666666667</v>
      </c>
    </row>
    <row r="14" spans="1:19" ht="15" x14ac:dyDescent="0.25">
      <c r="A14" t="s">
        <v>223</v>
      </c>
      <c r="B14" s="64">
        <v>2157</v>
      </c>
      <c r="C14" s="29" t="s">
        <v>53</v>
      </c>
      <c r="D14" s="29" t="s">
        <v>5</v>
      </c>
      <c r="E14" s="2" t="s">
        <v>6</v>
      </c>
      <c r="F14" s="60"/>
      <c r="G14" s="69">
        <v>7937.5</v>
      </c>
      <c r="H14" s="65"/>
      <c r="I14" s="69">
        <v>7611.25</v>
      </c>
      <c r="K14">
        <v>-326.25</v>
      </c>
      <c r="L14">
        <v>-19.333333333333332</v>
      </c>
    </row>
    <row r="15" spans="1:19" ht="15" x14ac:dyDescent="0.25">
      <c r="A15" t="s">
        <v>224</v>
      </c>
      <c r="B15" s="64">
        <v>2158</v>
      </c>
      <c r="C15" s="29" t="s">
        <v>82</v>
      </c>
      <c r="D15" s="29" t="s">
        <v>5</v>
      </c>
      <c r="E15" s="2" t="s">
        <v>6</v>
      </c>
      <c r="F15" s="60"/>
      <c r="G15" s="69">
        <v>6970</v>
      </c>
      <c r="H15" s="65"/>
      <c r="I15" s="69">
        <v>6853</v>
      </c>
      <c r="K15">
        <v>-117</v>
      </c>
      <c r="L15">
        <v>-6.9333333333333336</v>
      </c>
    </row>
    <row r="16" spans="1:19" ht="15" x14ac:dyDescent="0.25">
      <c r="A16" t="s">
        <v>225</v>
      </c>
      <c r="B16" s="64">
        <v>2163</v>
      </c>
      <c r="C16" s="29" t="s">
        <v>11</v>
      </c>
      <c r="D16" s="29" t="s">
        <v>5</v>
      </c>
      <c r="E16" s="2" t="s">
        <v>6</v>
      </c>
      <c r="F16" s="60"/>
      <c r="G16" s="69">
        <v>9433.755000000001</v>
      </c>
      <c r="H16" s="65"/>
      <c r="I16" s="69">
        <v>9132.25</v>
      </c>
      <c r="K16">
        <v>-301.50500000000102</v>
      </c>
      <c r="L16">
        <v>-17.866962962963022</v>
      </c>
    </row>
    <row r="17" spans="1:12" ht="15" x14ac:dyDescent="0.25">
      <c r="A17" t="s">
        <v>226</v>
      </c>
      <c r="B17" s="64">
        <v>2170</v>
      </c>
      <c r="C17" s="29" t="s">
        <v>12</v>
      </c>
      <c r="D17" s="29" t="s">
        <v>5</v>
      </c>
      <c r="E17" s="14" t="s">
        <v>6</v>
      </c>
      <c r="F17" s="60"/>
      <c r="G17" s="69">
        <v>9006.25</v>
      </c>
      <c r="H17" s="65"/>
      <c r="I17" s="69">
        <v>9067</v>
      </c>
      <c r="K17">
        <v>60.75</v>
      </c>
      <c r="L17">
        <v>3.6</v>
      </c>
    </row>
    <row r="18" spans="1:12" ht="15" x14ac:dyDescent="0.25">
      <c r="A18" t="s">
        <v>227</v>
      </c>
      <c r="B18" s="64">
        <v>2360</v>
      </c>
      <c r="C18" s="29" t="s">
        <v>145</v>
      </c>
      <c r="D18" s="29" t="s">
        <v>5</v>
      </c>
      <c r="E18" s="14" t="s">
        <v>6</v>
      </c>
      <c r="F18" s="60"/>
      <c r="G18" s="69">
        <v>7223.125</v>
      </c>
      <c r="H18" s="65"/>
      <c r="I18" s="69">
        <v>7037.5</v>
      </c>
      <c r="K18">
        <v>-185.625</v>
      </c>
      <c r="L18">
        <v>-11</v>
      </c>
    </row>
    <row r="19" spans="1:12" ht="15" x14ac:dyDescent="0.25">
      <c r="A19" t="s">
        <v>228</v>
      </c>
      <c r="B19" s="64">
        <v>2894</v>
      </c>
      <c r="C19" s="29" t="s">
        <v>55</v>
      </c>
      <c r="D19" s="29" t="s">
        <v>5</v>
      </c>
      <c r="E19" s="14" t="s">
        <v>6</v>
      </c>
      <c r="F19" s="60"/>
      <c r="G19" s="69">
        <v>8989.375</v>
      </c>
      <c r="H19" s="65"/>
      <c r="I19" s="69">
        <v>8691.25</v>
      </c>
      <c r="K19">
        <v>-298.125</v>
      </c>
      <c r="L19">
        <v>-17.666666666666668</v>
      </c>
    </row>
    <row r="20" spans="1:12" ht="15" x14ac:dyDescent="0.25">
      <c r="A20" t="s">
        <v>229</v>
      </c>
      <c r="B20" s="64">
        <v>2897</v>
      </c>
      <c r="C20" s="29" t="s">
        <v>56</v>
      </c>
      <c r="D20" s="29" t="s">
        <v>5</v>
      </c>
      <c r="E20" s="14" t="s">
        <v>6</v>
      </c>
      <c r="F20" s="60"/>
      <c r="G20" s="69">
        <v>6508.75</v>
      </c>
      <c r="H20" s="65"/>
      <c r="I20" s="69">
        <v>6421</v>
      </c>
      <c r="K20">
        <v>-87.75</v>
      </c>
      <c r="L20">
        <v>-5.2</v>
      </c>
    </row>
    <row r="21" spans="1:12" ht="15" x14ac:dyDescent="0.25">
      <c r="A21" t="s">
        <v>230</v>
      </c>
      <c r="B21" s="64">
        <v>2929</v>
      </c>
      <c r="C21" s="29" t="s">
        <v>57</v>
      </c>
      <c r="D21" s="29" t="s">
        <v>5</v>
      </c>
      <c r="E21" s="14" t="s">
        <v>6</v>
      </c>
      <c r="F21" s="60"/>
      <c r="G21" s="69">
        <v>10738.75</v>
      </c>
      <c r="H21" s="65"/>
      <c r="I21" s="69">
        <v>10376.5</v>
      </c>
      <c r="K21">
        <v>-362.25</v>
      </c>
      <c r="L21">
        <v>-21.466666666666665</v>
      </c>
    </row>
    <row r="22" spans="1:12" ht="15" x14ac:dyDescent="0.25">
      <c r="A22" t="s">
        <v>231</v>
      </c>
      <c r="B22" s="64">
        <v>4026</v>
      </c>
      <c r="C22" s="29" t="s">
        <v>83</v>
      </c>
      <c r="D22" s="29" t="s">
        <v>5</v>
      </c>
      <c r="E22" s="14" t="s">
        <v>6</v>
      </c>
      <c r="F22" s="60"/>
      <c r="G22" s="69">
        <v>26045.279999999999</v>
      </c>
      <c r="H22" s="65"/>
      <c r="I22" s="69">
        <v>26055.63</v>
      </c>
      <c r="J22" s="62" t="s">
        <v>207</v>
      </c>
      <c r="K22">
        <v>10.350000000002183</v>
      </c>
      <c r="L22">
        <v>0.61333333333346274</v>
      </c>
    </row>
    <row r="23" spans="1:12" ht="15" x14ac:dyDescent="0.25">
      <c r="A23" t="s">
        <v>232</v>
      </c>
      <c r="B23" s="64">
        <v>3326</v>
      </c>
      <c r="C23" s="29" t="s">
        <v>14</v>
      </c>
      <c r="D23" s="29" t="s">
        <v>5</v>
      </c>
      <c r="E23" s="14" t="s">
        <v>6</v>
      </c>
      <c r="F23" s="60"/>
      <c r="G23" s="69">
        <v>9490</v>
      </c>
      <c r="H23" s="65"/>
      <c r="I23" s="69">
        <v>9055.75</v>
      </c>
      <c r="K23">
        <v>-434.25</v>
      </c>
      <c r="L23">
        <v>-25.733333333333334</v>
      </c>
    </row>
    <row r="24" spans="1:12" ht="15" x14ac:dyDescent="0.25">
      <c r="A24" t="s">
        <v>233</v>
      </c>
      <c r="B24" s="64">
        <v>3327</v>
      </c>
      <c r="C24" s="29" t="s">
        <v>15</v>
      </c>
      <c r="D24" s="29" t="s">
        <v>5</v>
      </c>
      <c r="E24" s="14" t="s">
        <v>6</v>
      </c>
      <c r="F24" s="60"/>
      <c r="G24" s="69">
        <v>7346.88</v>
      </c>
      <c r="H24" s="65"/>
      <c r="I24" s="69">
        <v>7073.5</v>
      </c>
      <c r="K24">
        <v>-273.38000000000011</v>
      </c>
      <c r="L24">
        <v>-16.200296296296301</v>
      </c>
    </row>
    <row r="25" spans="1:12" ht="15" x14ac:dyDescent="0.25">
      <c r="A25" t="s">
        <v>234</v>
      </c>
      <c r="B25" s="64">
        <v>3329</v>
      </c>
      <c r="C25" s="29" t="s">
        <v>17</v>
      </c>
      <c r="D25" s="29" t="s">
        <v>5</v>
      </c>
      <c r="E25" s="14" t="s">
        <v>6</v>
      </c>
      <c r="F25" s="60"/>
      <c r="G25" s="69">
        <v>9377.5</v>
      </c>
      <c r="H25" s="65"/>
      <c r="I25" s="69">
        <v>9222.25</v>
      </c>
      <c r="K25">
        <v>-155.25</v>
      </c>
      <c r="L25">
        <v>-9.1999999999999993</v>
      </c>
    </row>
    <row r="26" spans="1:12" ht="15" x14ac:dyDescent="0.25">
      <c r="A26" t="s">
        <v>235</v>
      </c>
      <c r="B26" s="64">
        <v>3328</v>
      </c>
      <c r="C26" s="29" t="s">
        <v>16</v>
      </c>
      <c r="D26" s="29" t="s">
        <v>5</v>
      </c>
      <c r="E26" s="14" t="s">
        <v>6</v>
      </c>
      <c r="F26" s="60"/>
      <c r="G26" s="69">
        <v>6542.5</v>
      </c>
      <c r="H26" s="65"/>
      <c r="I26" s="69">
        <v>6409.75</v>
      </c>
      <c r="K26">
        <v>-132.75</v>
      </c>
      <c r="L26">
        <v>-7.8666666666666663</v>
      </c>
    </row>
    <row r="27" spans="1:12" ht="15" x14ac:dyDescent="0.25">
      <c r="A27" t="s">
        <v>236</v>
      </c>
      <c r="B27" s="64">
        <v>3323</v>
      </c>
      <c r="C27" s="29" t="s">
        <v>64</v>
      </c>
      <c r="D27" s="29" t="s">
        <v>5</v>
      </c>
      <c r="E27" s="14" t="s">
        <v>6</v>
      </c>
      <c r="F27" s="60"/>
      <c r="G27" s="69">
        <v>9096.25</v>
      </c>
      <c r="H27" s="65"/>
      <c r="I27" s="69">
        <v>8893.75</v>
      </c>
      <c r="K27">
        <v>-202.5</v>
      </c>
      <c r="L27">
        <v>-12</v>
      </c>
    </row>
    <row r="28" spans="1:12" ht="15" x14ac:dyDescent="0.25">
      <c r="A28" t="s">
        <v>237</v>
      </c>
      <c r="B28" s="64">
        <v>3324</v>
      </c>
      <c r="C28" s="29" t="s">
        <v>65</v>
      </c>
      <c r="D28" s="29" t="s">
        <v>5</v>
      </c>
      <c r="E28" s="14" t="s">
        <v>6</v>
      </c>
      <c r="F28" s="60"/>
      <c r="G28" s="69">
        <v>6638.125</v>
      </c>
      <c r="H28" s="65"/>
      <c r="I28" s="69">
        <v>6416.5</v>
      </c>
      <c r="K28">
        <v>-221.625</v>
      </c>
      <c r="L28">
        <v>-13.133333333333333</v>
      </c>
    </row>
    <row r="29" spans="1:12" ht="15" x14ac:dyDescent="0.25">
      <c r="A29" t="s">
        <v>238</v>
      </c>
      <c r="B29" s="64">
        <v>3332</v>
      </c>
      <c r="C29" s="29" t="s">
        <v>68</v>
      </c>
      <c r="D29" s="29" t="s">
        <v>5</v>
      </c>
      <c r="E29" s="14" t="s">
        <v>6</v>
      </c>
      <c r="F29" s="60"/>
      <c r="G29" s="69">
        <v>8404.375</v>
      </c>
      <c r="H29" s="65"/>
      <c r="I29" s="69">
        <v>8281.75</v>
      </c>
      <c r="K29">
        <v>-122.625</v>
      </c>
      <c r="L29">
        <v>-7.2666666666666666</v>
      </c>
    </row>
    <row r="30" spans="1:12" ht="15" x14ac:dyDescent="0.25">
      <c r="A30" t="s">
        <v>239</v>
      </c>
      <c r="B30" s="64">
        <v>2006</v>
      </c>
      <c r="C30" s="29" t="s">
        <v>84</v>
      </c>
      <c r="D30" s="29" t="s">
        <v>5</v>
      </c>
      <c r="E30" s="14" t="s">
        <v>6</v>
      </c>
      <c r="F30" s="60"/>
      <c r="G30" s="69">
        <v>11560</v>
      </c>
      <c r="H30" s="65"/>
      <c r="I30" s="69">
        <v>11463.25</v>
      </c>
      <c r="K30">
        <v>-96.75</v>
      </c>
      <c r="L30">
        <v>-5.7333333333333334</v>
      </c>
    </row>
    <row r="31" spans="1:12" ht="15" x14ac:dyDescent="0.25">
      <c r="A31" t="s">
        <v>240</v>
      </c>
      <c r="B31" s="64">
        <v>2007</v>
      </c>
      <c r="C31" s="29" t="s">
        <v>7</v>
      </c>
      <c r="D31" s="29" t="s">
        <v>5</v>
      </c>
      <c r="E31" s="14" t="s">
        <v>6</v>
      </c>
      <c r="F31" s="60"/>
      <c r="G31" s="69">
        <v>10457.505000000001</v>
      </c>
      <c r="H31" s="65"/>
      <c r="I31" s="69">
        <v>10216.75</v>
      </c>
      <c r="K31">
        <v>-240.75500000000102</v>
      </c>
      <c r="L31">
        <v>-14.266962962963023</v>
      </c>
    </row>
    <row r="32" spans="1:12" ht="15" x14ac:dyDescent="0.25">
      <c r="A32" t="s">
        <v>241</v>
      </c>
      <c r="B32" s="64">
        <v>2016</v>
      </c>
      <c r="C32" s="29" t="s">
        <v>106</v>
      </c>
      <c r="D32" s="29" t="s">
        <v>5</v>
      </c>
      <c r="E32" s="14" t="s">
        <v>6</v>
      </c>
      <c r="F32" s="60"/>
      <c r="G32" s="69">
        <v>15092.5</v>
      </c>
      <c r="H32" s="65"/>
      <c r="I32" s="69">
        <v>14743.75</v>
      </c>
      <c r="K32">
        <v>-348.75</v>
      </c>
      <c r="L32">
        <v>-20.666666666666668</v>
      </c>
    </row>
    <row r="33" spans="1:12" x14ac:dyDescent="0.2">
      <c r="B33" s="4"/>
      <c r="C33" s="4"/>
      <c r="D33" s="28"/>
      <c r="E33" s="33" t="s">
        <v>70</v>
      </c>
      <c r="F33" s="34"/>
      <c r="G33" s="142">
        <v>279239.05</v>
      </c>
      <c r="H33" s="143">
        <v>0</v>
      </c>
      <c r="I33" s="142">
        <v>272773.21000000002</v>
      </c>
      <c r="K33" s="73"/>
    </row>
    <row r="34" spans="1:12" x14ac:dyDescent="0.2">
      <c r="B34" s="14"/>
      <c r="C34" s="66"/>
      <c r="D34" s="2"/>
      <c r="E34" s="67"/>
      <c r="F34" s="68"/>
      <c r="G34" s="68"/>
      <c r="H34" s="68"/>
      <c r="I34" s="15"/>
      <c r="K34" s="73"/>
    </row>
    <row r="35" spans="1:12" x14ac:dyDescent="0.2">
      <c r="A35" t="s">
        <v>242</v>
      </c>
      <c r="B35" s="63">
        <v>7033</v>
      </c>
      <c r="C35" s="16" t="s">
        <v>61</v>
      </c>
      <c r="D35" s="29" t="s">
        <v>20</v>
      </c>
      <c r="E35" t="s">
        <v>157</v>
      </c>
      <c r="F35" s="60"/>
      <c r="G35" s="69">
        <v>6227.5</v>
      </c>
      <c r="H35" s="65"/>
      <c r="I35" s="69">
        <v>6227.5</v>
      </c>
      <c r="J35" s="39"/>
      <c r="K35" s="73">
        <v>0</v>
      </c>
      <c r="L35">
        <v>0</v>
      </c>
    </row>
    <row r="36" spans="1:12" x14ac:dyDescent="0.2">
      <c r="A36" t="s">
        <v>243</v>
      </c>
      <c r="B36" s="63">
        <v>7035</v>
      </c>
      <c r="C36" s="16" t="s">
        <v>62</v>
      </c>
      <c r="D36" s="29" t="s">
        <v>20</v>
      </c>
      <c r="E36" s="14" t="s">
        <v>6</v>
      </c>
      <c r="F36" s="60"/>
      <c r="G36" s="69">
        <v>7341.25</v>
      </c>
      <c r="H36" s="65"/>
      <c r="I36" s="69">
        <v>7341.25</v>
      </c>
      <c r="J36" s="62" t="s">
        <v>207</v>
      </c>
      <c r="K36" s="73">
        <v>0</v>
      </c>
      <c r="L36">
        <v>0</v>
      </c>
    </row>
    <row r="37" spans="1:12" x14ac:dyDescent="0.2">
      <c r="A37" t="s">
        <v>244</v>
      </c>
      <c r="B37" s="63">
        <v>7040</v>
      </c>
      <c r="C37" s="16" t="s">
        <v>63</v>
      </c>
      <c r="D37" s="29" t="s">
        <v>20</v>
      </c>
      <c r="E37" t="s">
        <v>157</v>
      </c>
      <c r="F37" s="60"/>
      <c r="G37" s="69">
        <v>6261.25</v>
      </c>
      <c r="H37" s="65"/>
      <c r="I37" s="69">
        <v>6261.25</v>
      </c>
      <c r="J37" s="39"/>
      <c r="K37" s="73">
        <v>0</v>
      </c>
      <c r="L37">
        <v>0</v>
      </c>
    </row>
    <row r="38" spans="1:12" ht="13.5" thickBot="1" x14ac:dyDescent="0.25">
      <c r="A38" t="s">
        <v>245</v>
      </c>
      <c r="B38" s="63">
        <v>7042</v>
      </c>
      <c r="C38" s="16" t="s">
        <v>69</v>
      </c>
      <c r="D38" s="29" t="s">
        <v>20</v>
      </c>
      <c r="E38" s="3" t="s">
        <v>6</v>
      </c>
      <c r="F38" s="60"/>
      <c r="G38" s="69">
        <v>9096.25</v>
      </c>
      <c r="H38" s="65"/>
      <c r="I38" s="69">
        <v>9136.75</v>
      </c>
      <c r="J38" s="62" t="s">
        <v>207</v>
      </c>
      <c r="K38" s="73">
        <v>40.5</v>
      </c>
      <c r="L38">
        <v>2.4</v>
      </c>
    </row>
    <row r="39" spans="1:12" ht="13.5" thickTop="1" x14ac:dyDescent="0.2">
      <c r="B39" s="4"/>
      <c r="C39" s="4"/>
      <c r="D39" s="4"/>
      <c r="E39" s="33" t="s">
        <v>71</v>
      </c>
      <c r="F39" s="34"/>
      <c r="G39" s="143">
        <v>28926.25</v>
      </c>
      <c r="H39" s="143">
        <v>0</v>
      </c>
      <c r="I39" s="143">
        <v>28966.75</v>
      </c>
      <c r="K39" s="73"/>
    </row>
    <row r="40" spans="1:12" x14ac:dyDescent="0.2">
      <c r="B40" s="31"/>
      <c r="C40" s="6"/>
      <c r="D40" s="5"/>
      <c r="E40" s="5"/>
      <c r="F40" s="32"/>
      <c r="G40" s="32"/>
      <c r="H40" s="32"/>
      <c r="I40" s="61"/>
      <c r="K40" s="73"/>
    </row>
    <row r="41" spans="1:12" ht="13.5" thickBot="1" x14ac:dyDescent="0.25">
      <c r="A41" t="s">
        <v>246</v>
      </c>
      <c r="B41" s="63">
        <v>1012</v>
      </c>
      <c r="C41" s="16" t="s">
        <v>21</v>
      </c>
      <c r="D41" s="29" t="s">
        <v>22</v>
      </c>
      <c r="E41" s="35" t="s">
        <v>6</v>
      </c>
      <c r="F41" s="60"/>
      <c r="G41" s="69">
        <v>4990</v>
      </c>
      <c r="H41" s="65"/>
      <c r="I41" s="69">
        <v>4816.75</v>
      </c>
      <c r="J41" s="39"/>
      <c r="K41" s="73">
        <v>-173.25</v>
      </c>
      <c r="L41">
        <v>-10.266666666666667</v>
      </c>
    </row>
    <row r="42" spans="1:12" ht="13.5" thickTop="1" x14ac:dyDescent="0.2">
      <c r="B42" s="4"/>
      <c r="C42" s="4"/>
      <c r="D42" s="4"/>
      <c r="E42" s="36" t="s">
        <v>72</v>
      </c>
      <c r="F42" s="37"/>
      <c r="G42" s="143">
        <v>4990</v>
      </c>
      <c r="H42" s="143">
        <v>0</v>
      </c>
      <c r="I42" s="142">
        <v>4843.75</v>
      </c>
      <c r="K42" s="73"/>
    </row>
    <row r="43" spans="1:12" x14ac:dyDescent="0.2">
      <c r="B43" s="31"/>
      <c r="C43" s="5"/>
      <c r="D43" s="5"/>
      <c r="E43" s="5"/>
      <c r="F43" s="2"/>
      <c r="G43" s="32"/>
      <c r="H43" s="5"/>
      <c r="I43" s="26"/>
    </row>
    <row r="44" spans="1:12" ht="15" x14ac:dyDescent="0.25">
      <c r="A44" t="s">
        <v>247</v>
      </c>
      <c r="B44" s="64">
        <v>1111</v>
      </c>
      <c r="C44" s="29" t="s">
        <v>23</v>
      </c>
      <c r="D44" s="29" t="s">
        <v>30</v>
      </c>
      <c r="E44" s="14" t="s">
        <v>157</v>
      </c>
      <c r="F44" s="60"/>
      <c r="G44" s="69">
        <v>6801.25</v>
      </c>
      <c r="H44" s="65"/>
      <c r="I44" s="69">
        <v>6801.25</v>
      </c>
      <c r="J44" s="120"/>
      <c r="K44" s="73">
        <v>0</v>
      </c>
      <c r="L44">
        <v>0</v>
      </c>
    </row>
    <row r="45" spans="1:12" ht="15" x14ac:dyDescent="0.25">
      <c r="A45" t="s">
        <v>248</v>
      </c>
      <c r="B45" s="64">
        <v>1109</v>
      </c>
      <c r="C45" s="29" t="s">
        <v>24</v>
      </c>
      <c r="D45" s="29" t="s">
        <v>30</v>
      </c>
      <c r="E45" s="14" t="s">
        <v>6</v>
      </c>
      <c r="F45" s="60"/>
      <c r="G45" s="69">
        <v>4067.5</v>
      </c>
      <c r="H45" s="65"/>
      <c r="I45" s="69">
        <v>4101.25</v>
      </c>
      <c r="J45" s="39"/>
      <c r="K45" s="73">
        <v>33.75</v>
      </c>
      <c r="L45">
        <v>2</v>
      </c>
    </row>
    <row r="46" spans="1:12" ht="15" x14ac:dyDescent="0.25">
      <c r="A46" t="s">
        <v>249</v>
      </c>
      <c r="B46" s="64">
        <v>1112</v>
      </c>
      <c r="C46" s="29" t="s">
        <v>25</v>
      </c>
      <c r="D46" s="29" t="s">
        <v>30</v>
      </c>
      <c r="E46" s="14" t="s">
        <v>157</v>
      </c>
      <c r="F46" s="60"/>
      <c r="G46" s="69">
        <v>8556.25</v>
      </c>
      <c r="H46" s="65"/>
      <c r="I46" s="69">
        <v>8556.25</v>
      </c>
      <c r="J46" s="39"/>
      <c r="K46" s="73">
        <v>0</v>
      </c>
      <c r="L46">
        <v>0</v>
      </c>
    </row>
    <row r="47" spans="1:12" x14ac:dyDescent="0.2">
      <c r="B47" s="4"/>
      <c r="C47" s="17"/>
      <c r="D47" s="7"/>
      <c r="E47" s="81" t="s">
        <v>73</v>
      </c>
      <c r="F47" s="82"/>
      <c r="G47" s="144">
        <v>19425</v>
      </c>
      <c r="H47" s="145">
        <v>0</v>
      </c>
      <c r="I47" s="146">
        <v>18615</v>
      </c>
    </row>
    <row r="48" spans="1:12" x14ac:dyDescent="0.2">
      <c r="B48" s="31"/>
      <c r="C48" s="5"/>
      <c r="D48" s="5"/>
      <c r="E48" s="83"/>
      <c r="F48" s="84"/>
      <c r="G48" s="84"/>
      <c r="H48" s="84"/>
      <c r="I48" s="84"/>
    </row>
    <row r="49" spans="1:12" x14ac:dyDescent="0.2">
      <c r="A49" t="s">
        <v>250</v>
      </c>
      <c r="B49">
        <v>6905</v>
      </c>
      <c r="C49" t="s">
        <v>114</v>
      </c>
      <c r="D49" t="s">
        <v>18</v>
      </c>
      <c r="E49" t="s">
        <v>157</v>
      </c>
      <c r="F49" s="60"/>
      <c r="G49" s="69">
        <v>16631.62</v>
      </c>
      <c r="H49" s="65"/>
      <c r="I49" s="69">
        <v>16701.25</v>
      </c>
      <c r="J49" s="73"/>
      <c r="K49" s="73">
        <v>69.630000000001019</v>
      </c>
      <c r="L49">
        <v>4.1262222222222826</v>
      </c>
    </row>
    <row r="50" spans="1:12" x14ac:dyDescent="0.2">
      <c r="A50" t="s">
        <v>251</v>
      </c>
      <c r="B50">
        <v>6919</v>
      </c>
      <c r="C50" t="s">
        <v>104</v>
      </c>
      <c r="D50" t="s">
        <v>18</v>
      </c>
      <c r="E50" t="s">
        <v>157</v>
      </c>
      <c r="F50" s="60"/>
      <c r="G50" s="69">
        <v>20671.419999999998</v>
      </c>
      <c r="H50" s="65"/>
      <c r="I50" s="69">
        <v>20666.88</v>
      </c>
      <c r="J50" s="73"/>
      <c r="K50" s="73">
        <v>-4.5399999999972351</v>
      </c>
      <c r="L50">
        <v>-0.26903703703687321</v>
      </c>
    </row>
    <row r="51" spans="1:12" x14ac:dyDescent="0.2">
      <c r="A51" t="s">
        <v>252</v>
      </c>
      <c r="B51">
        <v>6906</v>
      </c>
      <c r="C51" t="s">
        <v>94</v>
      </c>
      <c r="D51" t="s">
        <v>18</v>
      </c>
      <c r="E51" t="s">
        <v>157</v>
      </c>
      <c r="F51" s="60"/>
      <c r="G51" s="69">
        <v>17132.34</v>
      </c>
      <c r="H51" s="65"/>
      <c r="I51" s="69">
        <v>17128.75</v>
      </c>
      <c r="J51" s="73"/>
      <c r="K51" s="73">
        <v>-3.5900000000001455</v>
      </c>
      <c r="L51">
        <v>-0.21274074074074936</v>
      </c>
    </row>
    <row r="52" spans="1:12" x14ac:dyDescent="0.2">
      <c r="A52" t="s">
        <v>253</v>
      </c>
      <c r="B52">
        <v>6907</v>
      </c>
      <c r="C52" t="s">
        <v>115</v>
      </c>
      <c r="D52" t="s">
        <v>159</v>
      </c>
      <c r="E52" t="s">
        <v>157</v>
      </c>
      <c r="F52" s="60"/>
      <c r="G52" s="69">
        <v>49189.32</v>
      </c>
      <c r="H52" s="65"/>
      <c r="I52" s="69">
        <v>49337.5</v>
      </c>
      <c r="J52" s="73"/>
      <c r="K52" s="73">
        <v>148.18000000000029</v>
      </c>
      <c r="L52">
        <v>8.7810370370370538</v>
      </c>
    </row>
    <row r="53" spans="1:12" x14ac:dyDescent="0.2">
      <c r="A53" t="s">
        <v>254</v>
      </c>
      <c r="B53">
        <v>4064</v>
      </c>
      <c r="C53" t="s">
        <v>116</v>
      </c>
      <c r="D53" t="s">
        <v>18</v>
      </c>
      <c r="E53" t="s">
        <v>157</v>
      </c>
      <c r="F53" s="60"/>
      <c r="G53" s="69">
        <v>21015.039999999997</v>
      </c>
      <c r="H53" s="65"/>
      <c r="I53" s="69">
        <v>21010</v>
      </c>
      <c r="J53" s="73"/>
      <c r="K53" s="73">
        <v>-5.0399999999972351</v>
      </c>
      <c r="L53">
        <v>-0.29866666666650282</v>
      </c>
    </row>
    <row r="54" spans="1:12" x14ac:dyDescent="0.2">
      <c r="A54" t="s">
        <v>255</v>
      </c>
      <c r="B54">
        <v>2081</v>
      </c>
      <c r="C54" t="s">
        <v>117</v>
      </c>
      <c r="D54" t="s">
        <v>5</v>
      </c>
      <c r="E54" t="s">
        <v>157</v>
      </c>
      <c r="F54" s="60"/>
      <c r="G54" s="69">
        <v>11008.75</v>
      </c>
      <c r="H54" s="65"/>
      <c r="I54" s="69">
        <v>10939.45</v>
      </c>
      <c r="J54" s="73"/>
      <c r="K54" s="73">
        <v>-69.299999999999272</v>
      </c>
      <c r="L54">
        <v>-4.1066666666666238</v>
      </c>
    </row>
    <row r="55" spans="1:12" x14ac:dyDescent="0.2">
      <c r="A55" t="s">
        <v>256</v>
      </c>
      <c r="B55">
        <v>4000</v>
      </c>
      <c r="C55" t="s">
        <v>118</v>
      </c>
      <c r="D55" t="s">
        <v>18</v>
      </c>
      <c r="E55" t="s">
        <v>157</v>
      </c>
      <c r="F55" s="60"/>
      <c r="G55" s="69">
        <v>16344.34</v>
      </c>
      <c r="H55" s="65"/>
      <c r="I55" s="69">
        <v>16363.75</v>
      </c>
      <c r="J55" s="73"/>
      <c r="K55" s="73">
        <v>19.409999999999854</v>
      </c>
      <c r="L55">
        <v>1.1502222222222136</v>
      </c>
    </row>
    <row r="56" spans="1:12" x14ac:dyDescent="0.2">
      <c r="A56" t="s">
        <v>257</v>
      </c>
      <c r="B56">
        <v>3319</v>
      </c>
      <c r="C56" t="s">
        <v>119</v>
      </c>
      <c r="D56" t="s">
        <v>5</v>
      </c>
      <c r="E56" t="s">
        <v>157</v>
      </c>
      <c r="F56" s="60"/>
      <c r="G56" s="69">
        <v>6930.63</v>
      </c>
      <c r="H56" s="65"/>
      <c r="I56" s="69">
        <v>6781</v>
      </c>
      <c r="J56" s="73"/>
      <c r="K56" s="73">
        <v>-149.63000000000011</v>
      </c>
      <c r="L56">
        <v>-8.8669629629629689</v>
      </c>
    </row>
    <row r="57" spans="1:12" x14ac:dyDescent="0.2">
      <c r="A57" t="s">
        <v>258</v>
      </c>
      <c r="B57">
        <v>3320</v>
      </c>
      <c r="C57" t="s">
        <v>120</v>
      </c>
      <c r="D57" t="s">
        <v>5</v>
      </c>
      <c r="E57" t="s">
        <v>157</v>
      </c>
      <c r="F57" s="60"/>
      <c r="G57" s="69">
        <v>6739.375</v>
      </c>
      <c r="H57" s="65"/>
      <c r="I57" s="69">
        <v>6619</v>
      </c>
      <c r="J57" s="73"/>
      <c r="K57" s="73">
        <v>-120.375</v>
      </c>
      <c r="L57">
        <v>-7.1333333333333337</v>
      </c>
    </row>
    <row r="58" spans="1:12" x14ac:dyDescent="0.2">
      <c r="A58" t="s">
        <v>259</v>
      </c>
      <c r="B58">
        <v>2898</v>
      </c>
      <c r="C58" t="s">
        <v>121</v>
      </c>
      <c r="D58" t="s">
        <v>5</v>
      </c>
      <c r="E58" t="s">
        <v>157</v>
      </c>
      <c r="F58" s="60"/>
      <c r="G58" s="69">
        <v>6874.375</v>
      </c>
      <c r="H58" s="65"/>
      <c r="I58" s="69">
        <v>6612.25</v>
      </c>
      <c r="J58" s="73"/>
      <c r="K58" s="73">
        <v>-262.125</v>
      </c>
      <c r="L58">
        <v>-15.533333333333333</v>
      </c>
    </row>
    <row r="59" spans="1:12" x14ac:dyDescent="0.2">
      <c r="A59" t="s">
        <v>260</v>
      </c>
      <c r="B59">
        <v>2110</v>
      </c>
      <c r="C59" t="s">
        <v>122</v>
      </c>
      <c r="D59" t="s">
        <v>5</v>
      </c>
      <c r="E59" t="s">
        <v>157</v>
      </c>
      <c r="F59" s="60"/>
      <c r="G59" s="69">
        <v>12392.5</v>
      </c>
      <c r="H59" s="65"/>
      <c r="I59" s="69">
        <v>11717.5</v>
      </c>
      <c r="J59" s="73"/>
      <c r="K59" s="73">
        <v>-675</v>
      </c>
      <c r="L59">
        <v>-40</v>
      </c>
    </row>
    <row r="60" spans="1:12" x14ac:dyDescent="0.2">
      <c r="A60" t="s">
        <v>261</v>
      </c>
      <c r="B60">
        <v>2074</v>
      </c>
      <c r="C60" t="s">
        <v>123</v>
      </c>
      <c r="D60" t="s">
        <v>5</v>
      </c>
      <c r="E60" t="s">
        <v>157</v>
      </c>
      <c r="F60" s="60"/>
      <c r="G60" s="69">
        <v>6750.625</v>
      </c>
      <c r="H60" s="65"/>
      <c r="I60" s="69">
        <v>6493</v>
      </c>
      <c r="J60" s="73"/>
      <c r="K60" s="73">
        <v>-257.625</v>
      </c>
      <c r="L60">
        <v>-15.266666666666667</v>
      </c>
    </row>
    <row r="61" spans="1:12" x14ac:dyDescent="0.2">
      <c r="A61" t="s">
        <v>262</v>
      </c>
      <c r="B61">
        <v>3331</v>
      </c>
      <c r="C61" t="s">
        <v>99</v>
      </c>
      <c r="D61" t="s">
        <v>5</v>
      </c>
      <c r="E61" t="s">
        <v>157</v>
      </c>
      <c r="F61" s="60"/>
      <c r="G61" s="69">
        <v>6728.125</v>
      </c>
      <c r="H61" s="65"/>
      <c r="I61" s="69">
        <v>6524.5</v>
      </c>
      <c r="J61" s="73"/>
      <c r="K61" s="73">
        <v>-203.625</v>
      </c>
      <c r="L61">
        <v>-12.066666666666666</v>
      </c>
    </row>
    <row r="62" spans="1:12" x14ac:dyDescent="0.2">
      <c r="A62" t="s">
        <v>263</v>
      </c>
      <c r="B62">
        <v>2939</v>
      </c>
      <c r="C62" t="s">
        <v>91</v>
      </c>
      <c r="D62" t="s">
        <v>5</v>
      </c>
      <c r="E62" t="s">
        <v>157</v>
      </c>
      <c r="F62" s="60"/>
      <c r="G62" s="69">
        <v>7768.75</v>
      </c>
      <c r="H62" s="65"/>
      <c r="I62" s="69">
        <v>7548.25</v>
      </c>
      <c r="J62" s="73"/>
      <c r="K62" s="73">
        <v>-220.5</v>
      </c>
      <c r="L62">
        <v>-13.066666666666666</v>
      </c>
    </row>
    <row r="63" spans="1:12" x14ac:dyDescent="0.2">
      <c r="A63" t="s">
        <v>264</v>
      </c>
      <c r="B63">
        <v>3330</v>
      </c>
      <c r="C63" t="s">
        <v>124</v>
      </c>
      <c r="D63" t="s">
        <v>5</v>
      </c>
      <c r="E63" t="s">
        <v>157</v>
      </c>
      <c r="F63" s="60"/>
      <c r="G63" s="69">
        <v>8798.125</v>
      </c>
      <c r="H63" s="65"/>
      <c r="I63" s="69">
        <v>8594.5</v>
      </c>
      <c r="J63" s="73"/>
      <c r="K63" s="73">
        <v>-203.625</v>
      </c>
      <c r="L63">
        <v>-12.066666666666666</v>
      </c>
    </row>
    <row r="64" spans="1:12" x14ac:dyDescent="0.2">
      <c r="A64" t="s">
        <v>265</v>
      </c>
      <c r="B64">
        <v>4615</v>
      </c>
      <c r="C64" t="s">
        <v>125</v>
      </c>
      <c r="D64" t="s">
        <v>159</v>
      </c>
      <c r="E64" t="s">
        <v>157</v>
      </c>
      <c r="F64" s="60"/>
      <c r="G64" s="69">
        <v>30177.8</v>
      </c>
      <c r="H64" s="65"/>
      <c r="I64" s="69">
        <v>28345</v>
      </c>
      <c r="J64" s="73"/>
      <c r="K64" s="73">
        <v>-1832.7999999999993</v>
      </c>
      <c r="L64">
        <v>-108.61037037037033</v>
      </c>
    </row>
    <row r="65" spans="1:12" x14ac:dyDescent="0.2">
      <c r="A65" t="s">
        <v>266</v>
      </c>
      <c r="B65">
        <v>2019</v>
      </c>
      <c r="C65" s="148" t="s">
        <v>187</v>
      </c>
      <c r="D65" t="s">
        <v>5</v>
      </c>
      <c r="E65" t="s">
        <v>157</v>
      </c>
      <c r="F65" s="60"/>
      <c r="G65" s="69">
        <v>5935</v>
      </c>
      <c r="H65" s="65"/>
      <c r="I65" s="69">
        <v>5980</v>
      </c>
      <c r="J65" s="73"/>
      <c r="K65" s="73">
        <v>45</v>
      </c>
      <c r="L65">
        <v>2.6666666666666665</v>
      </c>
    </row>
    <row r="66" spans="1:12" x14ac:dyDescent="0.2">
      <c r="A66" t="s">
        <v>267</v>
      </c>
      <c r="B66">
        <v>4009</v>
      </c>
      <c r="C66" s="148" t="s">
        <v>188</v>
      </c>
      <c r="D66" t="s">
        <v>18</v>
      </c>
      <c r="E66" t="s">
        <v>157</v>
      </c>
      <c r="F66" s="60"/>
      <c r="G66" s="69">
        <v>16164.84</v>
      </c>
      <c r="H66" s="65"/>
      <c r="I66" s="69">
        <v>17972.5</v>
      </c>
      <c r="J66" s="73"/>
      <c r="K66" s="73">
        <v>1807.6599999999999</v>
      </c>
      <c r="L66">
        <v>107.12059259259259</v>
      </c>
    </row>
    <row r="67" spans="1:12" x14ac:dyDescent="0.2">
      <c r="A67" t="s">
        <v>268</v>
      </c>
      <c r="B67">
        <v>7026</v>
      </c>
      <c r="C67" t="s">
        <v>92</v>
      </c>
      <c r="D67" t="s">
        <v>20</v>
      </c>
      <c r="E67" t="s">
        <v>157</v>
      </c>
      <c r="F67" s="60"/>
      <c r="G67" s="69">
        <v>7678.75</v>
      </c>
      <c r="H67" s="65"/>
      <c r="I67" s="69">
        <v>7678.75</v>
      </c>
      <c r="J67" s="73"/>
      <c r="K67" s="73">
        <v>0</v>
      </c>
      <c r="L67">
        <v>0</v>
      </c>
    </row>
    <row r="68" spans="1:12" x14ac:dyDescent="0.2">
      <c r="A68" t="s">
        <v>269</v>
      </c>
      <c r="B68">
        <v>3318</v>
      </c>
      <c r="C68" t="s">
        <v>95</v>
      </c>
      <c r="D68" t="s">
        <v>5</v>
      </c>
      <c r="E68" t="s">
        <v>157</v>
      </c>
      <c r="F68" s="60"/>
      <c r="G68" s="69">
        <v>6700</v>
      </c>
      <c r="H68" s="65"/>
      <c r="I68" s="69">
        <v>6598.75</v>
      </c>
      <c r="J68" s="73"/>
      <c r="K68" s="73">
        <v>-101.25</v>
      </c>
      <c r="L68">
        <v>-6</v>
      </c>
    </row>
    <row r="69" spans="1:12" x14ac:dyDescent="0.2">
      <c r="A69" t="s">
        <v>270</v>
      </c>
      <c r="B69">
        <v>3313</v>
      </c>
      <c r="C69" t="s">
        <v>101</v>
      </c>
      <c r="D69" t="s">
        <v>5</v>
      </c>
      <c r="E69" t="s">
        <v>157</v>
      </c>
      <c r="F69" s="60"/>
      <c r="G69" s="69">
        <v>6773.125</v>
      </c>
      <c r="H69" s="65"/>
      <c r="I69" s="69">
        <v>6646</v>
      </c>
      <c r="J69" s="73"/>
      <c r="K69" s="73">
        <v>-127.125</v>
      </c>
      <c r="L69">
        <v>-7.5333333333333332</v>
      </c>
    </row>
    <row r="70" spans="1:12" x14ac:dyDescent="0.2">
      <c r="A70" t="s">
        <v>271</v>
      </c>
      <c r="B70">
        <v>3317</v>
      </c>
      <c r="C70" t="s">
        <v>103</v>
      </c>
      <c r="D70" t="s">
        <v>5</v>
      </c>
      <c r="E70" t="s">
        <v>157</v>
      </c>
      <c r="F70" s="60"/>
      <c r="G70" s="69">
        <v>8725</v>
      </c>
      <c r="H70" s="65"/>
      <c r="I70" s="69">
        <v>8725</v>
      </c>
      <c r="J70" s="73"/>
      <c r="K70" s="73">
        <v>0</v>
      </c>
      <c r="L70">
        <v>0</v>
      </c>
    </row>
    <row r="71" spans="1:12" x14ac:dyDescent="0.2">
      <c r="A71" t="s">
        <v>272</v>
      </c>
      <c r="B71">
        <v>5404</v>
      </c>
      <c r="C71" t="s">
        <v>127</v>
      </c>
      <c r="D71" t="s">
        <v>18</v>
      </c>
      <c r="E71" t="s">
        <v>157</v>
      </c>
      <c r="F71" s="60"/>
      <c r="G71" s="69">
        <v>23933.72</v>
      </c>
      <c r="H71" s="65"/>
      <c r="I71" s="69">
        <v>23968.75</v>
      </c>
      <c r="J71" s="73"/>
      <c r="K71" s="73">
        <v>35.029999999998836</v>
      </c>
      <c r="L71">
        <v>2.075851851851783</v>
      </c>
    </row>
    <row r="72" spans="1:12" x14ac:dyDescent="0.2">
      <c r="A72" t="s">
        <v>273</v>
      </c>
      <c r="B72">
        <v>2003</v>
      </c>
      <c r="C72" t="s">
        <v>128</v>
      </c>
      <c r="D72" t="s">
        <v>5</v>
      </c>
      <c r="E72" t="s">
        <v>157</v>
      </c>
      <c r="F72" s="60"/>
      <c r="G72" s="69">
        <v>7937.5</v>
      </c>
      <c r="H72" s="65"/>
      <c r="I72" s="69">
        <v>7773.25</v>
      </c>
      <c r="J72" s="73"/>
      <c r="K72" s="73">
        <v>-164.25</v>
      </c>
      <c r="L72">
        <v>-9.7333333333333325</v>
      </c>
    </row>
    <row r="73" spans="1:12" x14ac:dyDescent="0.2">
      <c r="A73" t="s">
        <v>274</v>
      </c>
      <c r="B73">
        <v>4008</v>
      </c>
      <c r="C73" t="s">
        <v>186</v>
      </c>
      <c r="D73" t="s">
        <v>5</v>
      </c>
      <c r="E73" t="s">
        <v>157</v>
      </c>
      <c r="F73" s="60"/>
      <c r="G73" s="69">
        <v>15883.519999999999</v>
      </c>
      <c r="H73" s="65"/>
      <c r="I73" s="69">
        <v>15913.75</v>
      </c>
      <c r="J73" s="73"/>
      <c r="K73" s="73">
        <v>30.230000000001382</v>
      </c>
      <c r="L73">
        <v>1.7914074074074893</v>
      </c>
    </row>
    <row r="74" spans="1:12" x14ac:dyDescent="0.2">
      <c r="A74" t="s">
        <v>275</v>
      </c>
      <c r="B74">
        <v>2118</v>
      </c>
      <c r="C74" t="s">
        <v>129</v>
      </c>
      <c r="D74" t="s">
        <v>5</v>
      </c>
      <c r="E74" t="s">
        <v>157</v>
      </c>
      <c r="F74" s="60"/>
      <c r="G74" s="69">
        <v>9439.375</v>
      </c>
      <c r="H74" s="65"/>
      <c r="I74" s="69">
        <v>9217.75</v>
      </c>
      <c r="J74" s="73"/>
      <c r="K74" s="73">
        <v>-221.625</v>
      </c>
      <c r="L74">
        <v>-13.133333333333333</v>
      </c>
    </row>
    <row r="75" spans="1:12" x14ac:dyDescent="0.2">
      <c r="A75" t="s">
        <v>276</v>
      </c>
      <c r="B75">
        <v>2152</v>
      </c>
      <c r="C75" t="s">
        <v>130</v>
      </c>
      <c r="D75" t="s">
        <v>5</v>
      </c>
      <c r="E75" t="s">
        <v>157</v>
      </c>
      <c r="F75" s="60"/>
      <c r="G75" s="69">
        <v>9276.25</v>
      </c>
      <c r="H75" s="65"/>
      <c r="I75" s="69">
        <v>9087.25</v>
      </c>
      <c r="J75" s="73"/>
      <c r="K75" s="73">
        <v>-189</v>
      </c>
      <c r="L75">
        <v>-11.2</v>
      </c>
    </row>
    <row r="76" spans="1:12" x14ac:dyDescent="0.2">
      <c r="A76" t="s">
        <v>277</v>
      </c>
      <c r="B76">
        <v>2906</v>
      </c>
      <c r="C76" t="s">
        <v>131</v>
      </c>
      <c r="D76" t="s">
        <v>5</v>
      </c>
      <c r="E76" t="s">
        <v>157</v>
      </c>
      <c r="F76" s="60"/>
      <c r="G76" s="69">
        <v>8871.25</v>
      </c>
      <c r="H76" s="65"/>
      <c r="I76" s="69">
        <v>8720.5</v>
      </c>
      <c r="J76" s="73"/>
      <c r="K76" s="73">
        <v>-150.75</v>
      </c>
      <c r="L76">
        <v>-8.9333333333333336</v>
      </c>
    </row>
    <row r="77" spans="1:12" x14ac:dyDescent="0.2">
      <c r="A77" t="s">
        <v>278</v>
      </c>
      <c r="B77">
        <v>2020</v>
      </c>
      <c r="C77" t="s">
        <v>85</v>
      </c>
      <c r="D77" t="s">
        <v>5</v>
      </c>
      <c r="E77" t="s">
        <v>157</v>
      </c>
      <c r="F77" s="60"/>
      <c r="G77" s="69">
        <v>12122.505000000001</v>
      </c>
      <c r="H77" s="65"/>
      <c r="I77" s="69">
        <v>11780.5</v>
      </c>
      <c r="J77" s="73"/>
      <c r="K77" s="73">
        <v>-342.00500000000102</v>
      </c>
      <c r="L77">
        <v>-20.266962962963024</v>
      </c>
    </row>
    <row r="78" spans="1:12" x14ac:dyDescent="0.2">
      <c r="A78" t="s">
        <v>279</v>
      </c>
      <c r="B78">
        <v>3321</v>
      </c>
      <c r="C78" t="s">
        <v>100</v>
      </c>
      <c r="D78" t="s">
        <v>5</v>
      </c>
      <c r="E78" t="s">
        <v>157</v>
      </c>
      <c r="F78" s="60"/>
      <c r="G78" s="69">
        <v>6508.75</v>
      </c>
      <c r="H78" s="65"/>
      <c r="I78" s="69">
        <v>6402.55</v>
      </c>
      <c r="J78" s="73"/>
      <c r="K78" s="73">
        <v>-106.19999999999982</v>
      </c>
      <c r="L78">
        <v>-6.2933333333333223</v>
      </c>
    </row>
    <row r="79" spans="1:12" x14ac:dyDescent="0.2">
      <c r="A79" t="s">
        <v>280</v>
      </c>
      <c r="B79">
        <v>3311</v>
      </c>
      <c r="C79" t="s">
        <v>98</v>
      </c>
      <c r="D79" t="s">
        <v>5</v>
      </c>
      <c r="E79" t="s">
        <v>157</v>
      </c>
      <c r="F79" s="60"/>
      <c r="G79" s="69">
        <v>6671.875</v>
      </c>
      <c r="H79" s="65"/>
      <c r="I79" s="69">
        <v>6562.75</v>
      </c>
      <c r="J79" s="73"/>
      <c r="K79" s="73">
        <v>-109.125</v>
      </c>
      <c r="L79">
        <v>-6.4666666666666668</v>
      </c>
    </row>
    <row r="80" spans="1:12" x14ac:dyDescent="0.2">
      <c r="A80" t="s">
        <v>281</v>
      </c>
      <c r="B80">
        <v>2004</v>
      </c>
      <c r="C80" t="s">
        <v>132</v>
      </c>
      <c r="D80" t="s">
        <v>5</v>
      </c>
      <c r="E80" t="s">
        <v>157</v>
      </c>
      <c r="F80" s="60"/>
      <c r="G80" s="69">
        <v>9113.125</v>
      </c>
      <c r="H80" s="65"/>
      <c r="I80" s="69">
        <v>8790.25</v>
      </c>
      <c r="J80" s="73"/>
      <c r="K80" s="73">
        <v>-322.875</v>
      </c>
      <c r="L80">
        <v>-19.133333333333333</v>
      </c>
    </row>
    <row r="81" spans="1:12" x14ac:dyDescent="0.2">
      <c r="A81" t="s">
        <v>282</v>
      </c>
      <c r="B81">
        <v>2005</v>
      </c>
      <c r="C81" t="s">
        <v>133</v>
      </c>
      <c r="D81" t="s">
        <v>5</v>
      </c>
      <c r="E81" t="s">
        <v>157</v>
      </c>
      <c r="F81" s="60"/>
      <c r="G81" s="69">
        <v>6812.5</v>
      </c>
      <c r="H81" s="65"/>
      <c r="I81" s="69">
        <v>6570.63</v>
      </c>
      <c r="J81" s="73"/>
      <c r="K81" s="73">
        <v>-241.86999999999989</v>
      </c>
      <c r="L81">
        <v>-14.33303703703703</v>
      </c>
    </row>
    <row r="82" spans="1:12" x14ac:dyDescent="0.2">
      <c r="A82" t="s">
        <v>283</v>
      </c>
      <c r="B82">
        <v>3316</v>
      </c>
      <c r="C82" t="s">
        <v>102</v>
      </c>
      <c r="D82" t="s">
        <v>18</v>
      </c>
      <c r="E82" t="s">
        <v>157</v>
      </c>
      <c r="F82" s="60"/>
      <c r="G82" s="69">
        <v>6694.375</v>
      </c>
      <c r="H82" s="65"/>
      <c r="I82" s="69">
        <v>6601</v>
      </c>
      <c r="J82" s="73"/>
      <c r="K82" s="73">
        <v>-93.375</v>
      </c>
      <c r="L82">
        <v>-5.5333333333333332</v>
      </c>
    </row>
    <row r="83" spans="1:12" x14ac:dyDescent="0.2">
      <c r="A83" t="s">
        <v>284</v>
      </c>
      <c r="B83">
        <v>4462</v>
      </c>
      <c r="C83" t="s">
        <v>105</v>
      </c>
      <c r="D83" t="s">
        <v>5</v>
      </c>
      <c r="E83" t="s">
        <v>157</v>
      </c>
      <c r="F83" s="60"/>
      <c r="G83" s="69">
        <v>21087.26</v>
      </c>
      <c r="H83" s="65"/>
      <c r="I83" s="69">
        <v>21291.25</v>
      </c>
      <c r="J83" s="73"/>
      <c r="K83" s="73">
        <v>203.9900000000016</v>
      </c>
      <c r="L83">
        <v>12.088296296296392</v>
      </c>
    </row>
    <row r="84" spans="1:12" x14ac:dyDescent="0.2">
      <c r="A84" t="s">
        <v>285</v>
      </c>
      <c r="B84">
        <v>2008</v>
      </c>
      <c r="C84" t="s">
        <v>90</v>
      </c>
      <c r="D84" t="s">
        <v>5</v>
      </c>
      <c r="E84" t="s">
        <v>157</v>
      </c>
      <c r="F84" s="60"/>
      <c r="G84" s="69">
        <v>7318.75</v>
      </c>
      <c r="H84" s="65"/>
      <c r="I84" s="69">
        <v>7093.75</v>
      </c>
      <c r="J84" s="73"/>
      <c r="K84" s="73">
        <v>-225</v>
      </c>
      <c r="L84">
        <v>-13.333333333333334</v>
      </c>
    </row>
    <row r="85" spans="1:12" x14ac:dyDescent="0.2">
      <c r="A85" t="s">
        <v>286</v>
      </c>
      <c r="B85">
        <v>2183</v>
      </c>
      <c r="C85" t="s">
        <v>86</v>
      </c>
      <c r="D85" t="s">
        <v>5</v>
      </c>
      <c r="E85" t="s">
        <v>157</v>
      </c>
      <c r="F85" s="60"/>
      <c r="G85" s="69">
        <v>9023.130000000001</v>
      </c>
      <c r="H85" s="65"/>
      <c r="I85" s="69">
        <v>9100.75</v>
      </c>
      <c r="J85" s="73"/>
      <c r="K85" s="73">
        <v>77.619999999998981</v>
      </c>
      <c r="L85">
        <v>4.5997037037036437</v>
      </c>
    </row>
    <row r="86" spans="1:12" x14ac:dyDescent="0.2">
      <c r="A86" t="s">
        <v>287</v>
      </c>
      <c r="B86">
        <v>2907</v>
      </c>
      <c r="C86" t="s">
        <v>134</v>
      </c>
      <c r="D86" t="s">
        <v>5</v>
      </c>
      <c r="E86" t="s">
        <v>157</v>
      </c>
      <c r="F86" s="60"/>
      <c r="G86" s="69">
        <v>7847.5</v>
      </c>
      <c r="H86" s="65"/>
      <c r="I86" s="69">
        <v>7730.5</v>
      </c>
      <c r="J86" s="73"/>
      <c r="K86" s="73">
        <v>-117</v>
      </c>
      <c r="L86">
        <v>-6.9333333333333336</v>
      </c>
    </row>
    <row r="87" spans="1:12" x14ac:dyDescent="0.2">
      <c r="A87" t="s">
        <v>288</v>
      </c>
      <c r="B87">
        <v>2077</v>
      </c>
      <c r="C87" t="s">
        <v>135</v>
      </c>
      <c r="D87" t="s">
        <v>18</v>
      </c>
      <c r="E87" t="s">
        <v>157</v>
      </c>
      <c r="F87" s="60"/>
      <c r="G87" s="69">
        <v>6683.125</v>
      </c>
      <c r="H87" s="65"/>
      <c r="I87" s="69">
        <v>6475</v>
      </c>
      <c r="J87" s="73"/>
      <c r="K87" s="73">
        <v>-208.125</v>
      </c>
      <c r="L87">
        <v>-12.333333333333334</v>
      </c>
    </row>
    <row r="88" spans="1:12" x14ac:dyDescent="0.2">
      <c r="A88" t="s">
        <v>289</v>
      </c>
      <c r="B88">
        <v>4003</v>
      </c>
      <c r="C88" t="s">
        <v>136</v>
      </c>
      <c r="D88" t="s">
        <v>5</v>
      </c>
      <c r="E88" t="s">
        <v>157</v>
      </c>
      <c r="F88" s="60"/>
      <c r="G88" s="69">
        <v>14533.119999999999</v>
      </c>
      <c r="H88" s="65"/>
      <c r="I88" s="69">
        <v>14530</v>
      </c>
      <c r="J88" s="73"/>
      <c r="K88" s="73">
        <v>-3.1199999999989814</v>
      </c>
      <c r="L88">
        <v>-0.18488888888882851</v>
      </c>
    </row>
    <row r="89" spans="1:12" x14ac:dyDescent="0.2">
      <c r="A89" t="s">
        <v>290</v>
      </c>
      <c r="B89">
        <v>2009</v>
      </c>
      <c r="C89" t="s">
        <v>89</v>
      </c>
      <c r="D89" t="s">
        <v>5</v>
      </c>
      <c r="E89" t="s">
        <v>157</v>
      </c>
      <c r="F89" s="60"/>
      <c r="G89" s="69">
        <v>7307.51</v>
      </c>
      <c r="H89" s="65"/>
      <c r="I89" s="69">
        <v>7291.75</v>
      </c>
      <c r="J89" s="73"/>
      <c r="K89" s="73">
        <v>-15.760000000000218</v>
      </c>
      <c r="L89">
        <v>-0.93392592592593882</v>
      </c>
    </row>
    <row r="90" spans="1:12" x14ac:dyDescent="0.2">
      <c r="A90" t="s">
        <v>291</v>
      </c>
      <c r="B90">
        <v>2010</v>
      </c>
      <c r="C90" t="s">
        <v>137</v>
      </c>
      <c r="D90" t="s">
        <v>5</v>
      </c>
      <c r="E90" t="s">
        <v>157</v>
      </c>
      <c r="F90" s="60"/>
      <c r="G90" s="69">
        <v>8663.125</v>
      </c>
      <c r="H90" s="65"/>
      <c r="I90" s="69">
        <v>8387.5</v>
      </c>
      <c r="J90" s="73"/>
      <c r="K90" s="73">
        <v>-275.625</v>
      </c>
      <c r="L90">
        <v>-16.333333333333332</v>
      </c>
    </row>
    <row r="91" spans="1:12" x14ac:dyDescent="0.2">
      <c r="A91" t="s">
        <v>292</v>
      </c>
      <c r="B91">
        <v>2011</v>
      </c>
      <c r="C91" t="s">
        <v>87</v>
      </c>
      <c r="D91" t="s">
        <v>5</v>
      </c>
      <c r="E91" t="s">
        <v>157</v>
      </c>
      <c r="F91" s="60"/>
      <c r="G91" s="69">
        <v>8848.75</v>
      </c>
      <c r="H91" s="65"/>
      <c r="I91" s="69">
        <v>8828.5</v>
      </c>
      <c r="J91" s="73"/>
      <c r="K91" s="73">
        <v>-20.25</v>
      </c>
      <c r="L91">
        <v>-1.2</v>
      </c>
    </row>
    <row r="92" spans="1:12" x14ac:dyDescent="0.2">
      <c r="A92" t="s">
        <v>293</v>
      </c>
      <c r="B92">
        <v>2099</v>
      </c>
      <c r="C92" t="s">
        <v>138</v>
      </c>
      <c r="D92" t="s">
        <v>18</v>
      </c>
      <c r="E92" t="s">
        <v>157</v>
      </c>
      <c r="F92" s="60"/>
      <c r="G92" s="69">
        <v>6784.375</v>
      </c>
      <c r="H92" s="65"/>
      <c r="I92" s="69">
        <v>6632.5</v>
      </c>
      <c r="J92" s="73"/>
      <c r="K92" s="73">
        <v>-151.875</v>
      </c>
      <c r="L92">
        <v>-9</v>
      </c>
    </row>
    <row r="93" spans="1:12" x14ac:dyDescent="0.2">
      <c r="A93" t="s">
        <v>294</v>
      </c>
      <c r="B93">
        <v>4004</v>
      </c>
      <c r="C93" t="s">
        <v>139</v>
      </c>
      <c r="D93" t="s">
        <v>18</v>
      </c>
      <c r="E93" t="s">
        <v>157</v>
      </c>
      <c r="F93" s="60"/>
      <c r="G93" s="69">
        <v>8573.68</v>
      </c>
      <c r="H93" s="65"/>
      <c r="I93" s="69">
        <v>8578.75</v>
      </c>
      <c r="J93" s="73"/>
      <c r="K93" s="73">
        <v>5.069999999999709</v>
      </c>
      <c r="L93">
        <v>0.30044444444442719</v>
      </c>
    </row>
    <row r="94" spans="1:12" x14ac:dyDescent="0.2">
      <c r="A94" t="s">
        <v>295</v>
      </c>
      <c r="B94">
        <v>4020</v>
      </c>
      <c r="C94" t="s">
        <v>93</v>
      </c>
      <c r="D94" t="s">
        <v>5</v>
      </c>
      <c r="E94" t="s">
        <v>157</v>
      </c>
      <c r="F94" s="60"/>
      <c r="G94" s="69">
        <v>8608.24</v>
      </c>
      <c r="H94" s="65"/>
      <c r="I94" s="69">
        <v>8606.8799999999992</v>
      </c>
      <c r="J94" s="73"/>
      <c r="K94" s="73">
        <v>-1.3600000000005821</v>
      </c>
      <c r="L94">
        <v>-8.0592592592627091E-2</v>
      </c>
    </row>
    <row r="95" spans="1:12" x14ac:dyDescent="0.2">
      <c r="A95" t="s">
        <v>296</v>
      </c>
      <c r="B95">
        <v>2012</v>
      </c>
      <c r="C95" t="s">
        <v>140</v>
      </c>
      <c r="D95" t="s">
        <v>18</v>
      </c>
      <c r="E95" t="s">
        <v>157</v>
      </c>
      <c r="F95" s="60"/>
      <c r="G95" s="69">
        <v>9287.505000000001</v>
      </c>
      <c r="H95" s="65"/>
      <c r="I95" s="69">
        <v>8889.25</v>
      </c>
      <c r="J95" s="73"/>
      <c r="K95" s="73">
        <v>-398.25500000000102</v>
      </c>
      <c r="L95">
        <v>-23.600296296296357</v>
      </c>
    </row>
    <row r="96" spans="1:12" x14ac:dyDescent="0.2">
      <c r="A96" t="s">
        <v>297</v>
      </c>
      <c r="B96">
        <v>4005</v>
      </c>
      <c r="C96" t="s">
        <v>88</v>
      </c>
      <c r="D96" t="s">
        <v>18</v>
      </c>
      <c r="E96" t="s">
        <v>157</v>
      </c>
      <c r="F96" s="60"/>
      <c r="G96" s="69">
        <v>16136.72</v>
      </c>
      <c r="H96" s="65"/>
      <c r="I96" s="69">
        <v>16133.13</v>
      </c>
      <c r="J96" s="73"/>
      <c r="K96" s="73">
        <v>-3.5900000000001455</v>
      </c>
      <c r="L96">
        <v>-0.21274074074074936</v>
      </c>
    </row>
    <row r="97" spans="1:12" x14ac:dyDescent="0.2">
      <c r="A97" t="s">
        <v>298</v>
      </c>
      <c r="B97">
        <v>4006</v>
      </c>
      <c r="C97" t="s">
        <v>141</v>
      </c>
      <c r="D97" t="s">
        <v>5</v>
      </c>
      <c r="E97" t="s">
        <v>157</v>
      </c>
      <c r="F97" s="60"/>
      <c r="G97" s="69">
        <v>15562.8</v>
      </c>
      <c r="H97" s="65"/>
      <c r="I97" s="69">
        <v>15593.13</v>
      </c>
      <c r="J97" s="73"/>
      <c r="K97" s="73">
        <v>30.329999999999927</v>
      </c>
      <c r="L97">
        <v>1.797333333333329</v>
      </c>
    </row>
    <row r="98" spans="1:12" x14ac:dyDescent="0.2">
      <c r="A98" t="s">
        <v>299</v>
      </c>
      <c r="B98">
        <v>2013</v>
      </c>
      <c r="C98" t="s">
        <v>97</v>
      </c>
      <c r="D98" t="s">
        <v>5</v>
      </c>
      <c r="E98" t="s">
        <v>157</v>
      </c>
      <c r="F98" s="60"/>
      <c r="G98" s="69">
        <v>11228.130000000001</v>
      </c>
      <c r="H98" s="65"/>
      <c r="I98" s="69">
        <v>11051.5</v>
      </c>
      <c r="J98" s="73"/>
      <c r="K98" s="73">
        <v>-176.63000000000102</v>
      </c>
      <c r="L98">
        <v>-10.466962962963024</v>
      </c>
    </row>
    <row r="99" spans="1:12" x14ac:dyDescent="0.2">
      <c r="A99" t="s">
        <v>300</v>
      </c>
      <c r="B99">
        <v>2014</v>
      </c>
      <c r="C99" t="s">
        <v>142</v>
      </c>
      <c r="D99" t="s">
        <v>5</v>
      </c>
      <c r="E99" t="s">
        <v>157</v>
      </c>
      <c r="F99" s="60"/>
      <c r="G99" s="69">
        <v>10204.375</v>
      </c>
      <c r="H99" s="65"/>
      <c r="I99" s="69">
        <v>10039</v>
      </c>
      <c r="J99" s="73"/>
      <c r="K99" s="73">
        <v>-165.375</v>
      </c>
      <c r="L99">
        <v>-9.8000000000000007</v>
      </c>
    </row>
    <row r="100" spans="1:12" x14ac:dyDescent="0.2">
      <c r="A100" t="s">
        <v>301</v>
      </c>
      <c r="B100">
        <v>2088</v>
      </c>
      <c r="C100" t="s">
        <v>96</v>
      </c>
      <c r="D100" t="s">
        <v>5</v>
      </c>
      <c r="E100" t="s">
        <v>157</v>
      </c>
      <c r="F100" s="60"/>
      <c r="G100" s="69">
        <v>6351.25</v>
      </c>
      <c r="H100" s="65"/>
      <c r="I100" s="69">
        <v>6351.25</v>
      </c>
      <c r="J100" s="73"/>
      <c r="K100" s="73">
        <v>0</v>
      </c>
      <c r="L100">
        <v>0</v>
      </c>
    </row>
    <row r="101" spans="1:12" x14ac:dyDescent="0.2">
      <c r="A101" t="s">
        <v>302</v>
      </c>
      <c r="B101">
        <v>2018</v>
      </c>
      <c r="C101" t="s">
        <v>150</v>
      </c>
      <c r="D101" t="s">
        <v>5</v>
      </c>
      <c r="E101" t="s">
        <v>157</v>
      </c>
      <c r="F101" s="60"/>
      <c r="G101" s="69">
        <v>7498.75</v>
      </c>
      <c r="H101" s="65"/>
      <c r="I101" s="69">
        <v>7442.5</v>
      </c>
      <c r="J101" s="73"/>
      <c r="K101" s="73">
        <v>-56.25</v>
      </c>
      <c r="L101">
        <v>-3.3333333333333335</v>
      </c>
    </row>
    <row r="102" spans="1:12" x14ac:dyDescent="0.2">
      <c r="A102" t="s">
        <v>303</v>
      </c>
      <c r="B102">
        <v>2082</v>
      </c>
      <c r="C102" t="s">
        <v>8</v>
      </c>
      <c r="D102" t="s">
        <v>5</v>
      </c>
      <c r="E102" t="s">
        <v>157</v>
      </c>
      <c r="F102" s="60"/>
      <c r="G102" s="69">
        <v>6531.25</v>
      </c>
      <c r="H102" s="65"/>
      <c r="I102" s="69">
        <v>6531.25</v>
      </c>
      <c r="J102" s="73"/>
      <c r="K102" s="73">
        <v>0</v>
      </c>
      <c r="L102">
        <v>0</v>
      </c>
    </row>
    <row r="103" spans="1:12" x14ac:dyDescent="0.2">
      <c r="A103" t="s">
        <v>304</v>
      </c>
      <c r="B103">
        <v>3000</v>
      </c>
      <c r="C103" t="s">
        <v>13</v>
      </c>
      <c r="D103" t="s">
        <v>5</v>
      </c>
      <c r="E103" t="s">
        <v>157</v>
      </c>
      <c r="F103" s="60"/>
      <c r="G103" s="69">
        <v>7813.75</v>
      </c>
      <c r="H103" s="65"/>
      <c r="I103" s="69">
        <v>7561.75</v>
      </c>
      <c r="J103" s="73"/>
      <c r="K103" s="73">
        <v>-252</v>
      </c>
      <c r="L103">
        <v>-14.933333333333334</v>
      </c>
    </row>
    <row r="104" spans="1:12" x14ac:dyDescent="0.2">
      <c r="A104" t="s">
        <v>305</v>
      </c>
      <c r="B104">
        <v>2155</v>
      </c>
      <c r="C104" t="s">
        <v>10</v>
      </c>
      <c r="D104" t="s">
        <v>5</v>
      </c>
      <c r="E104" t="s">
        <v>157</v>
      </c>
      <c r="F104" s="60"/>
      <c r="G104" s="69">
        <v>9085.005000000001</v>
      </c>
      <c r="H104" s="65"/>
      <c r="I104" s="69">
        <v>8992.75</v>
      </c>
      <c r="J104" s="73"/>
      <c r="K104" s="73">
        <v>-92.255000000001019</v>
      </c>
      <c r="L104">
        <v>-5.4669629629630236</v>
      </c>
    </row>
    <row r="105" spans="1:12" x14ac:dyDescent="0.2">
      <c r="A105" t="s">
        <v>306</v>
      </c>
      <c r="B105">
        <v>2090</v>
      </c>
      <c r="C105" t="s">
        <v>197</v>
      </c>
      <c r="D105" t="s">
        <v>5</v>
      </c>
      <c r="E105" t="s">
        <v>157</v>
      </c>
      <c r="F105" s="60"/>
      <c r="G105" s="69">
        <v>9400</v>
      </c>
      <c r="H105" s="65"/>
      <c r="I105" s="69">
        <v>9089.5</v>
      </c>
      <c r="J105" s="73"/>
      <c r="K105" s="73">
        <v>-310.5</v>
      </c>
      <c r="L105">
        <v>-18.399999999999999</v>
      </c>
    </row>
    <row r="106" spans="1:12" x14ac:dyDescent="0.2">
      <c r="A106" t="s">
        <v>307</v>
      </c>
      <c r="B106">
        <v>2097</v>
      </c>
      <c r="C106" t="s">
        <v>9</v>
      </c>
      <c r="D106" t="s">
        <v>5</v>
      </c>
      <c r="E106" t="s">
        <v>157</v>
      </c>
      <c r="F106" s="60"/>
      <c r="G106" s="69">
        <v>6778.75</v>
      </c>
      <c r="H106" s="65"/>
      <c r="I106" s="69">
        <v>6529</v>
      </c>
      <c r="J106" s="73"/>
      <c r="K106" s="73">
        <v>-249.75</v>
      </c>
      <c r="L106">
        <v>-14.8</v>
      </c>
    </row>
    <row r="107" spans="1:12" x14ac:dyDescent="0.2">
      <c r="A107" t="s">
        <v>308</v>
      </c>
      <c r="B107">
        <v>2190</v>
      </c>
      <c r="C107" t="s">
        <v>198</v>
      </c>
      <c r="D107" t="s">
        <v>5</v>
      </c>
      <c r="E107" t="s">
        <v>157</v>
      </c>
      <c r="F107" s="60"/>
      <c r="G107" s="69">
        <v>6486.25</v>
      </c>
      <c r="H107" s="65"/>
      <c r="I107" s="69">
        <v>6310.75</v>
      </c>
      <c r="J107" s="73"/>
      <c r="K107" s="73">
        <v>-175.5</v>
      </c>
      <c r="L107">
        <v>-10.4</v>
      </c>
    </row>
    <row r="108" spans="1:12" x14ac:dyDescent="0.2">
      <c r="A108" t="s">
        <v>309</v>
      </c>
      <c r="B108">
        <v>2017</v>
      </c>
      <c r="C108" t="s">
        <v>199</v>
      </c>
      <c r="D108" t="s">
        <v>5</v>
      </c>
      <c r="E108" t="s">
        <v>157</v>
      </c>
      <c r="F108" s="60"/>
      <c r="G108" s="69">
        <v>6368.125</v>
      </c>
      <c r="H108" s="65"/>
      <c r="I108" s="69">
        <v>6220.75</v>
      </c>
      <c r="J108" s="73"/>
      <c r="K108" s="73">
        <v>-147.375</v>
      </c>
      <c r="L108">
        <v>-8.7333333333333325</v>
      </c>
    </row>
    <row r="109" spans="1:12" x14ac:dyDescent="0.2">
      <c r="A109" t="s">
        <v>310</v>
      </c>
      <c r="B109">
        <v>2935</v>
      </c>
      <c r="C109" t="s">
        <v>200</v>
      </c>
      <c r="D109" t="s">
        <v>5</v>
      </c>
      <c r="E109" t="s">
        <v>157</v>
      </c>
      <c r="F109" s="60"/>
      <c r="G109" s="69">
        <v>8449.375</v>
      </c>
      <c r="H109" s="65"/>
      <c r="I109" s="69">
        <v>8327.65</v>
      </c>
      <c r="J109" s="73"/>
      <c r="K109" s="73">
        <v>-121.72500000000036</v>
      </c>
      <c r="L109">
        <v>-7.2133333333333551</v>
      </c>
    </row>
    <row r="110" spans="1:12" x14ac:dyDescent="0.2">
      <c r="A110" t="s">
        <v>311</v>
      </c>
      <c r="B110">
        <v>3312</v>
      </c>
      <c r="C110" t="s">
        <v>201</v>
      </c>
      <c r="D110" t="s">
        <v>5</v>
      </c>
      <c r="E110" t="s">
        <v>157</v>
      </c>
      <c r="F110" s="60"/>
      <c r="G110" s="69">
        <v>7847.5</v>
      </c>
      <c r="H110" s="65"/>
      <c r="I110" s="69">
        <v>7847.5</v>
      </c>
      <c r="J110" s="73"/>
      <c r="K110" s="73">
        <v>0</v>
      </c>
      <c r="L110">
        <v>0</v>
      </c>
    </row>
    <row r="111" spans="1:12" x14ac:dyDescent="0.2">
      <c r="E111" s="72" t="s">
        <v>143</v>
      </c>
      <c r="F111" s="147">
        <v>0</v>
      </c>
      <c r="G111" s="147">
        <v>680702.69500000007</v>
      </c>
      <c r="H111" s="147">
        <v>0</v>
      </c>
      <c r="I111" s="147">
        <v>629505.15</v>
      </c>
    </row>
    <row r="113" spans="3:12" x14ac:dyDescent="0.2">
      <c r="C113" s="72" t="s">
        <v>167</v>
      </c>
      <c r="D113" s="72" t="s">
        <v>169</v>
      </c>
      <c r="E113" t="s">
        <v>157</v>
      </c>
      <c r="G113" s="103">
        <v>708548.94500000018</v>
      </c>
      <c r="I113" s="103">
        <v>701676.55</v>
      </c>
    </row>
    <row r="114" spans="3:12" x14ac:dyDescent="0.2">
      <c r="E114" t="s">
        <v>151</v>
      </c>
      <c r="G114" s="103">
        <v>4506.25</v>
      </c>
      <c r="I114" s="103">
        <v>4506.25</v>
      </c>
    </row>
    <row r="115" spans="3:12" x14ac:dyDescent="0.2">
      <c r="E115" t="s">
        <v>196</v>
      </c>
      <c r="G115" s="103">
        <v>4337.5</v>
      </c>
      <c r="I115" s="103">
        <v>4337.5</v>
      </c>
    </row>
    <row r="116" spans="3:12" x14ac:dyDescent="0.2">
      <c r="E116" t="s">
        <v>113</v>
      </c>
      <c r="G116" s="103"/>
      <c r="I116" s="103">
        <v>41193.379999999997</v>
      </c>
      <c r="J116" s="124" t="s">
        <v>171</v>
      </c>
      <c r="L116" s="120" t="s">
        <v>172</v>
      </c>
    </row>
    <row r="117" spans="3:12" ht="13.5" thickBot="1" x14ac:dyDescent="0.25">
      <c r="G117" s="156">
        <v>717392.69500000018</v>
      </c>
      <c r="I117" s="156">
        <v>751713.68</v>
      </c>
      <c r="J117" s="156">
        <v>751713.68</v>
      </c>
      <c r="L117" s="119">
        <v>0</v>
      </c>
    </row>
    <row r="118" spans="3:12" ht="13.5" thickTop="1" x14ac:dyDescent="0.2">
      <c r="I118" s="123"/>
    </row>
    <row r="119" spans="3:12" x14ac:dyDescent="0.2">
      <c r="D119" s="72" t="s">
        <v>170</v>
      </c>
      <c r="E119" t="s">
        <v>6</v>
      </c>
      <c r="G119" s="103">
        <v>304734.05</v>
      </c>
      <c r="I119" s="103">
        <v>298169.21000000002</v>
      </c>
    </row>
    <row r="120" spans="3:12" x14ac:dyDescent="0.2">
      <c r="E120" t="s">
        <v>163</v>
      </c>
      <c r="G120" s="103"/>
      <c r="I120" s="103"/>
      <c r="J120" s="120" t="s">
        <v>168</v>
      </c>
    </row>
    <row r="121" spans="3:12" x14ac:dyDescent="0.2">
      <c r="E121" t="s">
        <v>164</v>
      </c>
      <c r="G121" s="103"/>
      <c r="I121" s="103"/>
      <c r="J121" s="120" t="s">
        <v>168</v>
      </c>
    </row>
    <row r="122" spans="3:12" x14ac:dyDescent="0.2">
      <c r="E122" t="s">
        <v>165</v>
      </c>
      <c r="G122" s="103"/>
      <c r="I122" s="103"/>
      <c r="J122" s="120" t="s">
        <v>168</v>
      </c>
    </row>
    <row r="123" spans="3:12" x14ac:dyDescent="0.2">
      <c r="I123" s="103"/>
      <c r="J123" s="124" t="s">
        <v>173</v>
      </c>
      <c r="L123" s="120" t="s">
        <v>172</v>
      </c>
    </row>
    <row r="124" spans="3:12" ht="13.5" thickBot="1" x14ac:dyDescent="0.25">
      <c r="G124" s="122">
        <v>304734.05</v>
      </c>
      <c r="I124" s="122">
        <v>298169.21000000002</v>
      </c>
      <c r="J124" s="125">
        <v>298169.21000000002</v>
      </c>
      <c r="L124" s="119">
        <v>0</v>
      </c>
    </row>
    <row r="125" spans="3:12" ht="13.5" thickTop="1" x14ac:dyDescent="0.2">
      <c r="I125" s="121"/>
    </row>
    <row r="126" spans="3:12" x14ac:dyDescent="0.2">
      <c r="E126" s="120" t="s">
        <v>28</v>
      </c>
      <c r="G126" s="103">
        <v>1022126.7450000001</v>
      </c>
      <c r="I126" s="157">
        <v>1049882.8900000001</v>
      </c>
      <c r="J126" s="59">
        <v>1049882.8900000001</v>
      </c>
    </row>
    <row r="127" spans="3:12" x14ac:dyDescent="0.2">
      <c r="E127" t="s">
        <v>202</v>
      </c>
      <c r="G127" s="103">
        <v>1022126.7450000001</v>
      </c>
      <c r="I127" s="157">
        <v>1049882.8900000001</v>
      </c>
    </row>
    <row r="128" spans="3:12" x14ac:dyDescent="0.2">
      <c r="E128" s="75" t="s">
        <v>174</v>
      </c>
      <c r="I128" s="126"/>
    </row>
    <row r="129" spans="5:10" ht="13.5" thickBot="1" x14ac:dyDescent="0.25">
      <c r="E129" s="75" t="s">
        <v>172</v>
      </c>
      <c r="G129" s="122">
        <v>0</v>
      </c>
      <c r="I129" s="122">
        <v>0</v>
      </c>
    </row>
    <row r="130" spans="5:10" ht="13.5" thickTop="1" x14ac:dyDescent="0.2"/>
    <row r="131" spans="5:10" x14ac:dyDescent="0.2">
      <c r="E131" s="120" t="s">
        <v>175</v>
      </c>
      <c r="G131" s="73">
        <v>300666.55</v>
      </c>
      <c r="I131" s="119"/>
    </row>
    <row r="132" spans="5:10" x14ac:dyDescent="0.2">
      <c r="E132" s="120" t="s">
        <v>176</v>
      </c>
      <c r="G132" s="119">
        <v>4067.5</v>
      </c>
    </row>
    <row r="134" spans="5:10" ht="13.5" thickBot="1" x14ac:dyDescent="0.25">
      <c r="E134" s="162" t="s">
        <v>209</v>
      </c>
      <c r="F134" s="162" t="s">
        <v>210</v>
      </c>
      <c r="G134" s="164">
        <v>0</v>
      </c>
      <c r="I134" s="163" t="s">
        <v>211</v>
      </c>
      <c r="J134" s="165">
        <v>0</v>
      </c>
    </row>
    <row r="135" spans="5:10" ht="13.5" thickTop="1" x14ac:dyDescent="0.2"/>
  </sheetData>
  <mergeCells count="2">
    <mergeCell ref="H1:I1"/>
    <mergeCell ref="F1:G1"/>
  </mergeCells>
  <phoneticPr fontId="6" type="noConversion"/>
  <conditionalFormatting sqref="E128:E129">
    <cfRule type="expression" dxfId="4" priority="2">
      <formula>MOD(ROW(),2)=0</formula>
    </cfRule>
  </conditionalFormatting>
  <conditionalFormatting sqref="I128">
    <cfRule type="expression" dxfId="3" priority="1">
      <formula>MOD(ROW(),2)=0</formula>
    </cfRule>
  </conditionalFormatting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E11"/>
  <sheetViews>
    <sheetView workbookViewId="0">
      <selection activeCell="C11" sqref="C11"/>
    </sheetView>
  </sheetViews>
  <sheetFormatPr defaultRowHeight="12.75" x14ac:dyDescent="0.2"/>
  <cols>
    <col min="1" max="1" width="12.28515625" bestFit="1" customWidth="1"/>
    <col min="2" max="2" width="21.140625" bestFit="1" customWidth="1"/>
    <col min="3" max="3" width="17" bestFit="1" customWidth="1"/>
    <col min="4" max="4" width="20.7109375" bestFit="1" customWidth="1"/>
  </cols>
  <sheetData>
    <row r="1" spans="1:5" ht="38.25" x14ac:dyDescent="0.2">
      <c r="A1" s="150"/>
      <c r="B1" s="151" t="s">
        <v>179</v>
      </c>
      <c r="C1" s="152" t="s">
        <v>180</v>
      </c>
      <c r="D1" s="153" t="s">
        <v>181</v>
      </c>
    </row>
    <row r="2" spans="1:5" x14ac:dyDescent="0.2">
      <c r="A2" s="154" t="s">
        <v>22</v>
      </c>
      <c r="B2" s="155">
        <v>11.25</v>
      </c>
      <c r="C2" s="155">
        <v>33.75</v>
      </c>
      <c r="D2" s="155">
        <v>4000</v>
      </c>
    </row>
    <row r="3" spans="1:5" x14ac:dyDescent="0.2">
      <c r="A3" s="154" t="s">
        <v>5</v>
      </c>
      <c r="B3" s="155">
        <v>11.25</v>
      </c>
      <c r="C3" s="155">
        <v>33.75</v>
      </c>
      <c r="D3" s="155">
        <v>4000</v>
      </c>
    </row>
    <row r="4" spans="1:5" x14ac:dyDescent="0.2">
      <c r="A4" s="154" t="s">
        <v>18</v>
      </c>
      <c r="B4" s="155">
        <v>16.875</v>
      </c>
      <c r="C4" s="155">
        <v>33.75</v>
      </c>
      <c r="D4" s="155">
        <v>4000</v>
      </c>
    </row>
    <row r="5" spans="1:5" ht="12" customHeight="1" x14ac:dyDescent="0.2">
      <c r="A5" s="154" t="s">
        <v>78</v>
      </c>
      <c r="B5" s="155">
        <v>22.5</v>
      </c>
      <c r="C5" s="155">
        <v>33.75</v>
      </c>
      <c r="D5" s="155">
        <v>4000</v>
      </c>
    </row>
    <row r="6" spans="1:5" x14ac:dyDescent="0.2">
      <c r="A6" s="154" t="s">
        <v>20</v>
      </c>
      <c r="B6" s="155">
        <v>33.75</v>
      </c>
      <c r="C6" s="155">
        <v>33.75</v>
      </c>
      <c r="D6" s="155">
        <v>4000</v>
      </c>
    </row>
    <row r="7" spans="1:5" x14ac:dyDescent="0.2">
      <c r="A7" s="154" t="s">
        <v>30</v>
      </c>
      <c r="B7" s="155">
        <v>33.75</v>
      </c>
      <c r="C7" s="155">
        <v>33.75</v>
      </c>
      <c r="D7" s="155">
        <v>4000</v>
      </c>
    </row>
    <row r="9" spans="1:5" x14ac:dyDescent="0.2">
      <c r="A9" s="100" t="s">
        <v>81</v>
      </c>
      <c r="B9" s="101"/>
      <c r="C9" s="52"/>
      <c r="D9" s="100"/>
      <c r="E9" s="43"/>
    </row>
    <row r="10" spans="1:5" x14ac:dyDescent="0.2">
      <c r="A10" s="100" t="s">
        <v>193</v>
      </c>
      <c r="B10" s="101"/>
      <c r="C10" s="52"/>
      <c r="D10" s="100"/>
      <c r="E10" s="43"/>
    </row>
    <row r="11" spans="1:5" x14ac:dyDescent="0.2">
      <c r="A11" s="100" t="s">
        <v>183</v>
      </c>
      <c r="B11" s="101"/>
      <c r="C11" s="52"/>
      <c r="D11" s="100"/>
      <c r="E11" s="5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9"/>
  <sheetViews>
    <sheetView workbookViewId="0">
      <selection activeCell="C11" sqref="C11"/>
    </sheetView>
  </sheetViews>
  <sheetFormatPr defaultRowHeight="12.75" x14ac:dyDescent="0.2"/>
  <cols>
    <col min="2" max="2" width="15.42578125" customWidth="1"/>
    <col min="3" max="3" width="17.7109375" customWidth="1"/>
    <col min="4" max="4" width="25.85546875" bestFit="1" customWidth="1"/>
    <col min="5" max="5" width="17.140625" customWidth="1"/>
    <col min="6" max="6" width="62.7109375" customWidth="1"/>
    <col min="7" max="7" width="16.42578125" bestFit="1" customWidth="1"/>
    <col min="8" max="8" width="16.42578125" customWidth="1"/>
    <col min="10" max="10" width="9.7109375" customWidth="1"/>
  </cols>
  <sheetData>
    <row r="1" spans="1:10" x14ac:dyDescent="0.2">
      <c r="B1" s="141" t="s">
        <v>191</v>
      </c>
      <c r="C1" s="41"/>
      <c r="D1" s="41"/>
      <c r="E1" s="41"/>
      <c r="F1" s="41"/>
      <c r="G1" s="41"/>
      <c r="H1" s="41"/>
    </row>
    <row r="2" spans="1:10" x14ac:dyDescent="0.2">
      <c r="B2" s="40"/>
      <c r="C2" s="41"/>
      <c r="D2" s="41"/>
      <c r="E2" s="41"/>
      <c r="F2" s="41"/>
      <c r="G2" s="41"/>
      <c r="H2" s="41"/>
    </row>
    <row r="3" spans="1:10" ht="12.75" customHeight="1" x14ac:dyDescent="0.2">
      <c r="B3" s="177" t="s">
        <v>192</v>
      </c>
      <c r="C3" s="177"/>
      <c r="D3" s="177"/>
      <c r="E3" s="177"/>
      <c r="F3" s="177"/>
      <c r="G3" s="87"/>
      <c r="H3" s="87"/>
    </row>
    <row r="4" spans="1:10" ht="13.5" thickBot="1" x14ac:dyDescent="0.25">
      <c r="A4" s="57"/>
      <c r="B4" s="88"/>
      <c r="C4" s="88"/>
      <c r="D4" s="88"/>
      <c r="E4" s="88"/>
      <c r="F4" s="42"/>
      <c r="G4" s="43"/>
      <c r="H4" s="43"/>
    </row>
    <row r="5" spans="1:10" ht="39" thickBot="1" x14ac:dyDescent="0.25">
      <c r="B5" s="89"/>
      <c r="C5" s="90" t="s">
        <v>179</v>
      </c>
      <c r="D5" s="90" t="s">
        <v>180</v>
      </c>
      <c r="E5" s="90" t="s">
        <v>181</v>
      </c>
      <c r="F5" s="43"/>
      <c r="G5" s="44"/>
      <c r="H5" s="91" t="s">
        <v>75</v>
      </c>
    </row>
    <row r="6" spans="1:10" x14ac:dyDescent="0.2">
      <c r="B6" s="45" t="s">
        <v>77</v>
      </c>
      <c r="C6" s="95">
        <v>11.25</v>
      </c>
      <c r="D6" s="46">
        <v>33.75</v>
      </c>
      <c r="E6" s="96">
        <v>4000</v>
      </c>
      <c r="F6" s="92"/>
      <c r="G6" s="93" t="s">
        <v>76</v>
      </c>
      <c r="H6" s="94">
        <v>86775301.519999996</v>
      </c>
    </row>
    <row r="7" spans="1:10" ht="13.5" thickBot="1" x14ac:dyDescent="0.25">
      <c r="B7" s="45" t="s">
        <v>18</v>
      </c>
      <c r="C7" s="95">
        <v>16.875</v>
      </c>
      <c r="D7" s="46">
        <v>33.75</v>
      </c>
      <c r="E7" s="96">
        <v>4000</v>
      </c>
      <c r="F7" s="43"/>
      <c r="G7" s="97" t="s">
        <v>32</v>
      </c>
      <c r="H7" s="94">
        <v>25728738.780000001</v>
      </c>
    </row>
    <row r="8" spans="1:10" ht="13.5" thickBot="1" x14ac:dyDescent="0.25">
      <c r="B8" s="45" t="s">
        <v>78</v>
      </c>
      <c r="C8" s="95">
        <v>22.5</v>
      </c>
      <c r="D8" s="46">
        <v>33.75</v>
      </c>
      <c r="E8" s="96">
        <v>4000</v>
      </c>
      <c r="F8" s="43"/>
      <c r="G8" s="44" t="s">
        <v>19</v>
      </c>
      <c r="H8" s="47">
        <v>112504040.3</v>
      </c>
    </row>
    <row r="9" spans="1:10" x14ac:dyDescent="0.2">
      <c r="B9" s="48" t="s">
        <v>79</v>
      </c>
      <c r="C9" s="98">
        <v>33.75</v>
      </c>
      <c r="D9" s="49">
        <v>33.75</v>
      </c>
      <c r="E9" s="99">
        <v>4000</v>
      </c>
      <c r="F9" s="43"/>
      <c r="G9" s="43"/>
      <c r="H9" s="43"/>
    </row>
    <row r="10" spans="1:10" x14ac:dyDescent="0.2">
      <c r="B10" s="100" t="s">
        <v>81</v>
      </c>
      <c r="C10" s="101"/>
      <c r="D10" s="52"/>
      <c r="E10" s="100"/>
      <c r="F10" s="43"/>
      <c r="G10" s="43"/>
      <c r="H10" s="43"/>
    </row>
    <row r="11" spans="1:10" x14ac:dyDescent="0.2">
      <c r="B11" s="100" t="s">
        <v>193</v>
      </c>
      <c r="C11" s="101"/>
      <c r="D11" s="52"/>
      <c r="E11" s="100"/>
      <c r="F11" s="43"/>
      <c r="G11" s="43"/>
      <c r="H11" s="43"/>
    </row>
    <row r="12" spans="1:10" x14ac:dyDescent="0.2">
      <c r="B12" s="100" t="s">
        <v>183</v>
      </c>
      <c r="C12" s="101"/>
      <c r="D12" s="52"/>
      <c r="E12" s="100"/>
      <c r="F12" s="53"/>
      <c r="G12" s="53"/>
      <c r="H12" s="53"/>
    </row>
    <row r="13" spans="1:10" ht="13.5" thickBot="1" x14ac:dyDescent="0.25">
      <c r="B13" s="50"/>
      <c r="C13" s="51"/>
      <c r="D13" s="52"/>
      <c r="E13" s="50"/>
      <c r="F13" s="53"/>
      <c r="G13" s="53"/>
      <c r="H13" s="53"/>
    </row>
    <row r="14" spans="1:10" ht="13.5" thickBot="1" x14ac:dyDescent="0.25">
      <c r="A14" s="58" t="s">
        <v>74</v>
      </c>
      <c r="B14" s="44" t="s">
        <v>33</v>
      </c>
      <c r="C14" s="44" t="s">
        <v>34</v>
      </c>
      <c r="D14" s="44" t="s">
        <v>35</v>
      </c>
      <c r="E14" s="44" t="s">
        <v>36</v>
      </c>
      <c r="F14" s="44" t="s">
        <v>2</v>
      </c>
      <c r="G14" s="44" t="s">
        <v>37</v>
      </c>
      <c r="H14" s="71" t="s">
        <v>75</v>
      </c>
    </row>
    <row r="15" spans="1:10" x14ac:dyDescent="0.2">
      <c r="A15">
        <v>2045</v>
      </c>
      <c r="B15" s="54">
        <v>122407</v>
      </c>
      <c r="C15" s="54">
        <v>892</v>
      </c>
      <c r="D15" s="54" t="s">
        <v>38</v>
      </c>
      <c r="E15" s="54">
        <v>8922045</v>
      </c>
      <c r="F15" s="54" t="s">
        <v>39</v>
      </c>
      <c r="G15" s="55"/>
      <c r="H15" s="56">
        <v>6538</v>
      </c>
      <c r="J15" s="59"/>
    </row>
    <row r="16" spans="1:10" x14ac:dyDescent="0.2">
      <c r="A16">
        <v>2056</v>
      </c>
      <c r="B16" s="54">
        <v>122413</v>
      </c>
      <c r="C16" s="54">
        <v>892</v>
      </c>
      <c r="D16" s="54" t="s">
        <v>38</v>
      </c>
      <c r="E16" s="54">
        <v>8922056</v>
      </c>
      <c r="F16" s="54" t="s">
        <v>40</v>
      </c>
      <c r="G16" s="55"/>
      <c r="H16" s="56">
        <v>8944.3799999999992</v>
      </c>
      <c r="J16" s="59"/>
    </row>
    <row r="17" spans="1:10" x14ac:dyDescent="0.2">
      <c r="A17">
        <v>2057</v>
      </c>
      <c r="B17" s="54">
        <v>122414</v>
      </c>
      <c r="C17" s="54">
        <v>892</v>
      </c>
      <c r="D17" s="54" t="s">
        <v>38</v>
      </c>
      <c r="E17" s="54">
        <v>8922057</v>
      </c>
      <c r="F17" s="54" t="s">
        <v>41</v>
      </c>
      <c r="G17" s="55"/>
      <c r="H17" s="56">
        <v>6502</v>
      </c>
      <c r="J17" s="59"/>
    </row>
    <row r="18" spans="1:10" x14ac:dyDescent="0.2">
      <c r="A18">
        <v>2061</v>
      </c>
      <c r="B18" s="54">
        <v>122416</v>
      </c>
      <c r="C18" s="54">
        <v>892</v>
      </c>
      <c r="D18" s="54" t="s">
        <v>38</v>
      </c>
      <c r="E18" s="54">
        <v>8922061</v>
      </c>
      <c r="F18" s="54" t="s">
        <v>42</v>
      </c>
      <c r="G18" s="55"/>
      <c r="H18" s="56">
        <v>8803.75</v>
      </c>
      <c r="J18" s="59"/>
    </row>
    <row r="19" spans="1:10" x14ac:dyDescent="0.2">
      <c r="A19">
        <v>2079</v>
      </c>
      <c r="B19" s="54">
        <v>122426</v>
      </c>
      <c r="C19" s="54">
        <v>892</v>
      </c>
      <c r="D19" s="54" t="s">
        <v>38</v>
      </c>
      <c r="E19" s="54">
        <v>8922079</v>
      </c>
      <c r="F19" s="54" t="s">
        <v>43</v>
      </c>
      <c r="G19" s="55"/>
      <c r="H19" s="56">
        <v>6754</v>
      </c>
      <c r="J19" s="59"/>
    </row>
    <row r="20" spans="1:10" x14ac:dyDescent="0.2">
      <c r="A20">
        <v>2080</v>
      </c>
      <c r="B20" s="54">
        <v>122427</v>
      </c>
      <c r="C20" s="54">
        <v>892</v>
      </c>
      <c r="D20" s="54" t="s">
        <v>38</v>
      </c>
      <c r="E20" s="54">
        <v>8922080</v>
      </c>
      <c r="F20" s="54" t="s">
        <v>44</v>
      </c>
      <c r="G20" s="55"/>
      <c r="H20" s="56">
        <v>9197.9500000000007</v>
      </c>
      <c r="J20" s="59"/>
    </row>
    <row r="21" spans="1:10" x14ac:dyDescent="0.2">
      <c r="A21">
        <v>2095</v>
      </c>
      <c r="B21" s="54">
        <v>122442</v>
      </c>
      <c r="C21" s="54">
        <v>892</v>
      </c>
      <c r="D21" s="54" t="s">
        <v>38</v>
      </c>
      <c r="E21" s="54">
        <v>8922095</v>
      </c>
      <c r="F21" s="54" t="s">
        <v>47</v>
      </c>
      <c r="G21" s="55"/>
      <c r="H21" s="56">
        <v>9672.25</v>
      </c>
      <c r="J21" s="59"/>
    </row>
    <row r="22" spans="1:10" x14ac:dyDescent="0.2">
      <c r="A22">
        <v>2117</v>
      </c>
      <c r="B22" s="54">
        <v>122456</v>
      </c>
      <c r="C22" s="54">
        <v>892</v>
      </c>
      <c r="D22" s="54" t="s">
        <v>38</v>
      </c>
      <c r="E22" s="54">
        <v>8922117</v>
      </c>
      <c r="F22" s="54" t="s">
        <v>48</v>
      </c>
      <c r="G22" s="55"/>
      <c r="H22" s="56">
        <v>8761</v>
      </c>
      <c r="J22" s="59"/>
    </row>
    <row r="23" spans="1:10" x14ac:dyDescent="0.2">
      <c r="A23">
        <v>2128</v>
      </c>
      <c r="B23" s="54">
        <v>122465</v>
      </c>
      <c r="C23" s="54">
        <v>892</v>
      </c>
      <c r="D23" s="54" t="s">
        <v>38</v>
      </c>
      <c r="E23" s="54">
        <v>8922128</v>
      </c>
      <c r="F23" s="54" t="s">
        <v>49</v>
      </c>
      <c r="G23" s="55"/>
      <c r="H23" s="56">
        <v>6576.25</v>
      </c>
      <c r="J23" s="59"/>
    </row>
    <row r="24" spans="1:10" x14ac:dyDescent="0.2">
      <c r="A24">
        <v>2151</v>
      </c>
      <c r="B24" s="54">
        <v>122474</v>
      </c>
      <c r="C24" s="54">
        <v>892</v>
      </c>
      <c r="D24" s="54" t="s">
        <v>38</v>
      </c>
      <c r="E24" s="54">
        <v>8922151</v>
      </c>
      <c r="F24" s="54" t="s">
        <v>50</v>
      </c>
      <c r="G24" s="55"/>
      <c r="H24" s="56">
        <v>9026.5</v>
      </c>
      <c r="J24" s="59"/>
    </row>
    <row r="25" spans="1:10" x14ac:dyDescent="0.2">
      <c r="A25">
        <v>2153</v>
      </c>
      <c r="B25" s="54">
        <v>122476</v>
      </c>
      <c r="C25" s="54">
        <v>892</v>
      </c>
      <c r="D25" s="54" t="s">
        <v>38</v>
      </c>
      <c r="E25" s="54">
        <v>8922153</v>
      </c>
      <c r="F25" s="54" t="s">
        <v>51</v>
      </c>
      <c r="G25" s="55"/>
      <c r="H25" s="56">
        <v>8974.75</v>
      </c>
      <c r="J25" s="59"/>
    </row>
    <row r="26" spans="1:10" x14ac:dyDescent="0.2">
      <c r="A26">
        <v>2157</v>
      </c>
      <c r="B26" s="54">
        <v>122480</v>
      </c>
      <c r="C26" s="54">
        <v>892</v>
      </c>
      <c r="D26" s="54" t="s">
        <v>38</v>
      </c>
      <c r="E26" s="54">
        <v>8922157</v>
      </c>
      <c r="F26" s="54" t="s">
        <v>53</v>
      </c>
      <c r="G26" s="55"/>
      <c r="H26" s="56">
        <v>7611.25</v>
      </c>
      <c r="J26" s="59"/>
    </row>
    <row r="27" spans="1:10" x14ac:dyDescent="0.2">
      <c r="A27">
        <v>2158</v>
      </c>
      <c r="B27" s="54">
        <v>122481</v>
      </c>
      <c r="C27" s="54">
        <v>892</v>
      </c>
      <c r="D27" s="54" t="s">
        <v>38</v>
      </c>
      <c r="E27" s="54">
        <v>8922158</v>
      </c>
      <c r="F27" s="54" t="s">
        <v>82</v>
      </c>
      <c r="G27" s="55"/>
      <c r="H27" s="56">
        <v>6853</v>
      </c>
      <c r="J27" s="59"/>
    </row>
    <row r="28" spans="1:10" x14ac:dyDescent="0.2">
      <c r="A28">
        <v>2163</v>
      </c>
      <c r="B28" s="54">
        <v>122486</v>
      </c>
      <c r="C28" s="54">
        <v>892</v>
      </c>
      <c r="D28" s="54" t="s">
        <v>38</v>
      </c>
      <c r="E28" s="54">
        <v>8922163</v>
      </c>
      <c r="F28" s="54" t="s">
        <v>11</v>
      </c>
      <c r="G28" s="55"/>
      <c r="H28" s="56">
        <v>9132.25</v>
      </c>
      <c r="J28" s="59"/>
    </row>
    <row r="29" spans="1:10" x14ac:dyDescent="0.2">
      <c r="A29">
        <v>2170</v>
      </c>
      <c r="B29" s="54">
        <v>122493</v>
      </c>
      <c r="C29" s="54">
        <v>892</v>
      </c>
      <c r="D29" s="54" t="s">
        <v>38</v>
      </c>
      <c r="E29" s="54">
        <v>8922170</v>
      </c>
      <c r="F29" s="54" t="s">
        <v>12</v>
      </c>
      <c r="G29" s="55"/>
      <c r="H29" s="56">
        <v>9067</v>
      </c>
      <c r="J29" s="59"/>
    </row>
    <row r="30" spans="1:10" x14ac:dyDescent="0.2">
      <c r="A30">
        <v>2360</v>
      </c>
      <c r="B30" s="54">
        <v>122561</v>
      </c>
      <c r="C30" s="54">
        <v>892</v>
      </c>
      <c r="D30" s="54" t="s">
        <v>38</v>
      </c>
      <c r="E30" s="54">
        <v>8922360</v>
      </c>
      <c r="F30" s="54" t="s">
        <v>145</v>
      </c>
      <c r="G30" s="55"/>
      <c r="H30" s="56">
        <v>7037.5</v>
      </c>
      <c r="J30" s="59"/>
    </row>
    <row r="31" spans="1:10" x14ac:dyDescent="0.2">
      <c r="A31">
        <v>2894</v>
      </c>
      <c r="B31" s="54">
        <v>122702</v>
      </c>
      <c r="C31" s="54">
        <v>892</v>
      </c>
      <c r="D31" s="54" t="s">
        <v>38</v>
      </c>
      <c r="E31" s="54">
        <v>8922894</v>
      </c>
      <c r="F31" s="54" t="s">
        <v>55</v>
      </c>
      <c r="G31" s="55"/>
      <c r="H31" s="56">
        <v>8691.25</v>
      </c>
      <c r="J31" s="59"/>
    </row>
    <row r="32" spans="1:10" x14ac:dyDescent="0.2">
      <c r="A32">
        <v>2897</v>
      </c>
      <c r="B32" s="54">
        <v>122703</v>
      </c>
      <c r="C32" s="54">
        <v>892</v>
      </c>
      <c r="D32" s="54" t="s">
        <v>38</v>
      </c>
      <c r="E32" s="54">
        <v>8922897</v>
      </c>
      <c r="F32" s="54" t="s">
        <v>56</v>
      </c>
      <c r="G32" s="55"/>
      <c r="H32" s="56">
        <v>6421</v>
      </c>
      <c r="J32" s="59"/>
    </row>
    <row r="33" spans="1:10" x14ac:dyDescent="0.2">
      <c r="A33">
        <v>2929</v>
      </c>
      <c r="B33" s="54">
        <v>122733</v>
      </c>
      <c r="C33" s="54">
        <v>892</v>
      </c>
      <c r="D33" s="54" t="s">
        <v>38</v>
      </c>
      <c r="E33" s="54">
        <v>8922929</v>
      </c>
      <c r="F33" s="54" t="s">
        <v>57</v>
      </c>
      <c r="G33" s="55"/>
      <c r="H33" s="56">
        <v>10376.5</v>
      </c>
      <c r="J33" s="59"/>
    </row>
    <row r="34" spans="1:10" x14ac:dyDescent="0.2">
      <c r="A34">
        <v>4026</v>
      </c>
      <c r="B34" s="54">
        <v>122828</v>
      </c>
      <c r="C34" s="54">
        <v>892</v>
      </c>
      <c r="D34" s="54" t="s">
        <v>38</v>
      </c>
      <c r="E34" s="54">
        <v>8924026</v>
      </c>
      <c r="F34" s="54" t="s">
        <v>83</v>
      </c>
      <c r="G34" s="55"/>
      <c r="H34" s="56">
        <v>26055.63</v>
      </c>
      <c r="J34" s="59"/>
    </row>
    <row r="35" spans="1:10" x14ac:dyDescent="0.2">
      <c r="A35">
        <v>7035</v>
      </c>
      <c r="B35" s="54">
        <v>122964</v>
      </c>
      <c r="C35" s="54">
        <v>892</v>
      </c>
      <c r="D35" s="54" t="s">
        <v>38</v>
      </c>
      <c r="E35" s="54">
        <v>8927035</v>
      </c>
      <c r="F35" s="54" t="s">
        <v>62</v>
      </c>
      <c r="G35" s="55"/>
      <c r="H35" s="56">
        <v>7341.25</v>
      </c>
      <c r="J35" s="59"/>
    </row>
    <row r="36" spans="1:10" x14ac:dyDescent="0.2">
      <c r="A36">
        <v>3326</v>
      </c>
      <c r="B36" s="54">
        <v>131005</v>
      </c>
      <c r="C36" s="54">
        <v>892</v>
      </c>
      <c r="D36" s="54" t="s">
        <v>38</v>
      </c>
      <c r="E36" s="54">
        <v>8923326</v>
      </c>
      <c r="F36" s="54" t="s">
        <v>14</v>
      </c>
      <c r="G36" s="55"/>
      <c r="H36" s="56">
        <v>9055.75</v>
      </c>
      <c r="J36" s="59"/>
    </row>
    <row r="37" spans="1:10" x14ac:dyDescent="0.2">
      <c r="A37">
        <v>3327</v>
      </c>
      <c r="B37" s="54">
        <v>131006</v>
      </c>
      <c r="C37" s="54">
        <v>892</v>
      </c>
      <c r="D37" s="54" t="s">
        <v>38</v>
      </c>
      <c r="E37" s="54">
        <v>8923327</v>
      </c>
      <c r="F37" s="54" t="s">
        <v>15</v>
      </c>
      <c r="G37" s="55"/>
      <c r="H37" s="56">
        <v>7073.5</v>
      </c>
      <c r="J37" s="59"/>
    </row>
    <row r="38" spans="1:10" x14ac:dyDescent="0.2">
      <c r="A38">
        <v>3329</v>
      </c>
      <c r="B38" s="54">
        <v>131007</v>
      </c>
      <c r="C38" s="54">
        <v>892</v>
      </c>
      <c r="D38" s="54" t="s">
        <v>38</v>
      </c>
      <c r="E38" s="54">
        <v>8923329</v>
      </c>
      <c r="F38" s="54" t="s">
        <v>17</v>
      </c>
      <c r="G38" s="55"/>
      <c r="H38" s="56">
        <v>9222.25</v>
      </c>
      <c r="J38" s="59"/>
    </row>
    <row r="39" spans="1:10" x14ac:dyDescent="0.2">
      <c r="A39">
        <v>3328</v>
      </c>
      <c r="B39" s="54">
        <v>131017</v>
      </c>
      <c r="C39" s="54">
        <v>892</v>
      </c>
      <c r="D39" s="54" t="s">
        <v>38</v>
      </c>
      <c r="E39" s="54">
        <v>8923328</v>
      </c>
      <c r="F39" s="54" t="s">
        <v>16</v>
      </c>
      <c r="G39" s="55"/>
      <c r="H39" s="56">
        <v>6409.75</v>
      </c>
      <c r="J39" s="59"/>
    </row>
    <row r="40" spans="1:10" x14ac:dyDescent="0.2">
      <c r="A40">
        <v>1109</v>
      </c>
      <c r="B40" s="54">
        <v>133164</v>
      </c>
      <c r="C40" s="54">
        <v>892</v>
      </c>
      <c r="D40" s="54" t="s">
        <v>38</v>
      </c>
      <c r="E40" s="54">
        <v>8921109</v>
      </c>
      <c r="F40" s="54" t="s">
        <v>24</v>
      </c>
      <c r="G40" s="55"/>
      <c r="H40" s="56">
        <v>4101.25</v>
      </c>
      <c r="I40" s="102"/>
      <c r="J40" s="59"/>
    </row>
    <row r="41" spans="1:10" x14ac:dyDescent="0.2">
      <c r="A41">
        <v>3323</v>
      </c>
      <c r="B41" s="54">
        <v>134841</v>
      </c>
      <c r="C41" s="54">
        <v>892</v>
      </c>
      <c r="D41" s="54" t="s">
        <v>38</v>
      </c>
      <c r="E41" s="54">
        <v>8923323</v>
      </c>
      <c r="F41" s="54" t="s">
        <v>64</v>
      </c>
      <c r="G41" s="55"/>
      <c r="H41" s="56">
        <v>8893.75</v>
      </c>
      <c r="I41" s="102"/>
      <c r="J41" s="59"/>
    </row>
    <row r="42" spans="1:10" x14ac:dyDescent="0.2">
      <c r="A42">
        <v>3324</v>
      </c>
      <c r="B42" s="54">
        <v>134842</v>
      </c>
      <c r="C42" s="54">
        <v>892</v>
      </c>
      <c r="D42" s="54" t="s">
        <v>38</v>
      </c>
      <c r="E42" s="54">
        <v>8923324</v>
      </c>
      <c r="F42" s="54" t="s">
        <v>65</v>
      </c>
      <c r="G42" s="55"/>
      <c r="H42" s="56">
        <v>6416.5</v>
      </c>
      <c r="J42" s="59"/>
    </row>
    <row r="43" spans="1:10" x14ac:dyDescent="0.2">
      <c r="A43">
        <v>1012</v>
      </c>
      <c r="B43" s="54">
        <v>135108</v>
      </c>
      <c r="C43" s="54">
        <v>892</v>
      </c>
      <c r="D43" s="54" t="s">
        <v>38</v>
      </c>
      <c r="E43" s="54">
        <v>8921012</v>
      </c>
      <c r="F43" s="54" t="s">
        <v>66</v>
      </c>
      <c r="G43" s="55"/>
      <c r="H43" s="56">
        <v>4816.75</v>
      </c>
      <c r="J43" s="59"/>
    </row>
    <row r="44" spans="1:10" x14ac:dyDescent="0.2">
      <c r="A44">
        <v>7042</v>
      </c>
      <c r="B44" s="54">
        <v>135573</v>
      </c>
      <c r="C44" s="54">
        <v>892</v>
      </c>
      <c r="D44" s="54" t="s">
        <v>38</v>
      </c>
      <c r="E44" s="54">
        <v>8927042</v>
      </c>
      <c r="F44" s="54" t="s">
        <v>67</v>
      </c>
      <c r="G44" s="55"/>
      <c r="H44" s="56">
        <v>9136.75</v>
      </c>
      <c r="I44" s="102"/>
      <c r="J44" s="59"/>
    </row>
    <row r="45" spans="1:10" x14ac:dyDescent="0.2">
      <c r="A45">
        <v>3332</v>
      </c>
      <c r="B45" s="54">
        <v>136232</v>
      </c>
      <c r="C45" s="54">
        <v>892</v>
      </c>
      <c r="D45" s="54" t="s">
        <v>38</v>
      </c>
      <c r="E45" s="54">
        <v>8923332</v>
      </c>
      <c r="F45" s="54" t="s">
        <v>68</v>
      </c>
      <c r="G45" s="55"/>
      <c r="H45" s="56">
        <v>8281.75</v>
      </c>
      <c r="J45" s="59"/>
    </row>
    <row r="46" spans="1:10" x14ac:dyDescent="0.2">
      <c r="A46">
        <v>2006</v>
      </c>
      <c r="B46" s="54">
        <v>139429</v>
      </c>
      <c r="C46" s="54">
        <v>892</v>
      </c>
      <c r="D46" s="54" t="s">
        <v>38</v>
      </c>
      <c r="E46" s="54">
        <v>8922006</v>
      </c>
      <c r="F46" s="54" t="s">
        <v>84</v>
      </c>
      <c r="G46" s="55"/>
      <c r="H46" s="56">
        <v>11463.25</v>
      </c>
      <c r="J46" s="59"/>
    </row>
    <row r="47" spans="1:10" ht="13.5" thickBot="1" x14ac:dyDescent="0.25">
      <c r="A47">
        <v>2007</v>
      </c>
      <c r="B47" s="54">
        <v>139430</v>
      </c>
      <c r="C47" s="54">
        <v>892</v>
      </c>
      <c r="D47" s="54" t="s">
        <v>38</v>
      </c>
      <c r="E47" s="54">
        <v>8922007</v>
      </c>
      <c r="F47" s="54" t="s">
        <v>7</v>
      </c>
      <c r="G47" s="55"/>
      <c r="H47" s="56">
        <v>10216.75</v>
      </c>
      <c r="J47" s="59"/>
    </row>
    <row r="48" spans="1:10" x14ac:dyDescent="0.2">
      <c r="A48">
        <v>2016</v>
      </c>
      <c r="B48" s="54">
        <v>142223</v>
      </c>
      <c r="C48" s="54">
        <v>892</v>
      </c>
      <c r="D48" s="54" t="s">
        <v>38</v>
      </c>
      <c r="E48" s="54">
        <v>8922016</v>
      </c>
      <c r="F48" s="54" t="s">
        <v>106</v>
      </c>
      <c r="G48" s="55"/>
      <c r="H48" s="56">
        <v>14743.75</v>
      </c>
      <c r="J48" s="159" t="s">
        <v>208</v>
      </c>
    </row>
    <row r="49" spans="2:10" ht="13.5" thickBot="1" x14ac:dyDescent="0.25">
      <c r="B49" s="54"/>
      <c r="C49" s="54"/>
      <c r="D49" s="54"/>
      <c r="E49" s="54"/>
      <c r="F49" s="54"/>
      <c r="G49" s="55"/>
      <c r="H49" s="56">
        <v>298169.21000000002</v>
      </c>
      <c r="I49" t="s">
        <v>146</v>
      </c>
      <c r="J49" s="160">
        <v>0</v>
      </c>
    </row>
  </sheetData>
  <autoFilter ref="A14:J49"/>
  <mergeCells count="1">
    <mergeCell ref="B3:F3"/>
  </mergeCells>
  <conditionalFormatting sqref="B15:H49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89"/>
  <sheetViews>
    <sheetView topLeftCell="E57" workbookViewId="0">
      <selection activeCell="C11" sqref="C11"/>
    </sheetView>
  </sheetViews>
  <sheetFormatPr defaultRowHeight="12.75" x14ac:dyDescent="0.2"/>
  <cols>
    <col min="1" max="1" width="5" bestFit="1" customWidth="1"/>
    <col min="2" max="2" width="18.85546875" customWidth="1"/>
    <col min="3" max="3" width="8.140625" bestFit="1" customWidth="1"/>
    <col min="4" max="4" width="10.42578125" bestFit="1" customWidth="1"/>
    <col min="5" max="5" width="8" bestFit="1" customWidth="1"/>
    <col min="6" max="6" width="65.28515625" bestFit="1" customWidth="1"/>
    <col min="7" max="7" width="21.85546875" bestFit="1" customWidth="1"/>
    <col min="8" max="8" width="14.28515625" bestFit="1" customWidth="1"/>
    <col min="9" max="9" width="11" customWidth="1"/>
  </cols>
  <sheetData>
    <row r="1" spans="1:7" x14ac:dyDescent="0.2">
      <c r="B1" s="128" t="s">
        <v>177</v>
      </c>
      <c r="C1" s="74"/>
      <c r="D1" s="74"/>
      <c r="E1" s="75"/>
      <c r="F1" s="75"/>
      <c r="G1" s="129"/>
    </row>
    <row r="2" spans="1:7" ht="13.5" customHeight="1" x14ac:dyDescent="0.2">
      <c r="B2" s="74"/>
      <c r="C2" s="74"/>
      <c r="D2" s="74"/>
      <c r="E2" s="75"/>
      <c r="F2" s="75"/>
      <c r="G2" s="129"/>
    </row>
    <row r="3" spans="1:7" x14ac:dyDescent="0.2">
      <c r="B3" s="177" t="s">
        <v>178</v>
      </c>
      <c r="C3" s="177"/>
      <c r="D3" s="177"/>
      <c r="E3" s="177"/>
      <c r="F3" s="177"/>
      <c r="G3" s="130"/>
    </row>
    <row r="4" spans="1:7" ht="13.5" thickBot="1" x14ac:dyDescent="0.25">
      <c r="B4" s="74"/>
      <c r="C4" s="74"/>
      <c r="D4" s="74"/>
      <c r="E4" s="75"/>
      <c r="F4" s="75"/>
      <c r="G4" s="130"/>
    </row>
    <row r="5" spans="1:7" ht="64.5" thickBot="1" x14ac:dyDescent="0.25">
      <c r="B5" s="77"/>
      <c r="C5" s="78" t="s">
        <v>179</v>
      </c>
      <c r="D5" s="131" t="s">
        <v>180</v>
      </c>
      <c r="E5" s="131" t="s">
        <v>181</v>
      </c>
      <c r="F5" s="75"/>
      <c r="G5" s="132"/>
    </row>
    <row r="6" spans="1:7" x14ac:dyDescent="0.2">
      <c r="B6" s="45" t="s">
        <v>77</v>
      </c>
      <c r="C6" s="95">
        <v>11.25</v>
      </c>
      <c r="D6" s="46">
        <v>33.75</v>
      </c>
      <c r="E6" s="96">
        <v>4000</v>
      </c>
      <c r="F6" s="75"/>
      <c r="G6" s="133" t="s">
        <v>110</v>
      </c>
    </row>
    <row r="7" spans="1:7" ht="13.5" thickBot="1" x14ac:dyDescent="0.25">
      <c r="B7" s="45" t="s">
        <v>18</v>
      </c>
      <c r="C7" s="95">
        <v>16.875</v>
      </c>
      <c r="D7" s="46">
        <v>33.75</v>
      </c>
      <c r="E7" s="96">
        <v>4000</v>
      </c>
      <c r="F7" s="75"/>
      <c r="G7" s="134" t="s">
        <v>111</v>
      </c>
    </row>
    <row r="8" spans="1:7" ht="13.5" thickBot="1" x14ac:dyDescent="0.25">
      <c r="B8" s="45" t="s">
        <v>78</v>
      </c>
      <c r="C8" s="95">
        <v>22.5</v>
      </c>
      <c r="D8" s="46">
        <v>33.75</v>
      </c>
      <c r="E8" s="96">
        <v>4000</v>
      </c>
      <c r="F8" s="75"/>
      <c r="G8" s="132" t="s">
        <v>19</v>
      </c>
    </row>
    <row r="9" spans="1:7" x14ac:dyDescent="0.2">
      <c r="B9" s="48" t="s">
        <v>79</v>
      </c>
      <c r="C9" s="98">
        <v>33.75</v>
      </c>
      <c r="D9" s="49">
        <v>33.75</v>
      </c>
      <c r="E9" s="99">
        <v>4000</v>
      </c>
      <c r="F9" s="75"/>
      <c r="G9" s="130"/>
    </row>
    <row r="10" spans="1:7" x14ac:dyDescent="0.2">
      <c r="B10" s="100" t="s">
        <v>81</v>
      </c>
      <c r="C10" s="135"/>
      <c r="D10" s="79"/>
      <c r="E10" s="136"/>
      <c r="F10" s="75"/>
      <c r="G10" s="130"/>
    </row>
    <row r="11" spans="1:7" x14ac:dyDescent="0.2">
      <c r="B11" s="136" t="s">
        <v>182</v>
      </c>
      <c r="C11" s="135"/>
      <c r="D11" s="79"/>
      <c r="E11" s="136"/>
      <c r="F11" s="75"/>
      <c r="G11" s="130"/>
    </row>
    <row r="12" spans="1:7" x14ac:dyDescent="0.2">
      <c r="B12" s="76" t="s">
        <v>183</v>
      </c>
      <c r="C12" s="76"/>
      <c r="D12" s="76"/>
      <c r="E12" s="76"/>
      <c r="F12" s="75"/>
      <c r="G12" s="130"/>
    </row>
    <row r="13" spans="1:7" x14ac:dyDescent="0.2">
      <c r="B13" s="137" t="s">
        <v>184</v>
      </c>
      <c r="C13" s="76"/>
      <c r="D13" s="76"/>
      <c r="E13" s="76"/>
      <c r="F13" s="75"/>
      <c r="G13" s="130"/>
    </row>
    <row r="14" spans="1:7" ht="13.5" thickBot="1" x14ac:dyDescent="0.25">
      <c r="B14" s="80"/>
      <c r="C14" s="80"/>
      <c r="D14" s="80"/>
      <c r="E14" s="80"/>
      <c r="F14" s="80"/>
      <c r="G14" s="130"/>
    </row>
    <row r="15" spans="1:7" ht="26.25" thickBot="1" x14ac:dyDescent="0.25">
      <c r="B15" s="91" t="s">
        <v>33</v>
      </c>
      <c r="C15" s="91" t="s">
        <v>34</v>
      </c>
      <c r="D15" s="91" t="s">
        <v>35</v>
      </c>
      <c r="E15" s="91" t="s">
        <v>112</v>
      </c>
      <c r="F15" s="91" t="s">
        <v>2</v>
      </c>
      <c r="G15" s="138" t="s">
        <v>75</v>
      </c>
    </row>
    <row r="16" spans="1:7" x14ac:dyDescent="0.2">
      <c r="A16">
        <v>8601</v>
      </c>
      <c r="B16" s="75">
        <v>130787</v>
      </c>
      <c r="C16" s="75">
        <v>892</v>
      </c>
      <c r="D16" s="75" t="s">
        <v>38</v>
      </c>
      <c r="E16" s="75">
        <v>8928601</v>
      </c>
      <c r="F16" s="75" t="s">
        <v>113</v>
      </c>
      <c r="G16" s="139">
        <v>41193.379999999997</v>
      </c>
    </row>
    <row r="17" spans="1:7" x14ac:dyDescent="0.2">
      <c r="A17">
        <v>6905</v>
      </c>
      <c r="B17" s="75">
        <v>134253</v>
      </c>
      <c r="C17" s="75">
        <v>892</v>
      </c>
      <c r="D17" s="75" t="s">
        <v>38</v>
      </c>
      <c r="E17" s="75">
        <v>8926905</v>
      </c>
      <c r="F17" s="75" t="s">
        <v>114</v>
      </c>
      <c r="G17" s="139">
        <v>16701.25</v>
      </c>
    </row>
    <row r="18" spans="1:7" x14ac:dyDescent="0.2">
      <c r="A18">
        <v>6919</v>
      </c>
      <c r="B18" s="75">
        <v>135685</v>
      </c>
      <c r="C18" s="75">
        <v>892</v>
      </c>
      <c r="D18" s="75" t="s">
        <v>38</v>
      </c>
      <c r="E18" s="75">
        <v>8926919</v>
      </c>
      <c r="F18" s="75" t="s">
        <v>104</v>
      </c>
      <c r="G18" s="139">
        <v>20666.88</v>
      </c>
    </row>
    <row r="19" spans="1:7" x14ac:dyDescent="0.2">
      <c r="A19">
        <v>6906</v>
      </c>
      <c r="B19" s="75">
        <v>135761</v>
      </c>
      <c r="C19" s="75">
        <v>892</v>
      </c>
      <c r="D19" s="75" t="s">
        <v>38</v>
      </c>
      <c r="E19" s="75">
        <v>8926906</v>
      </c>
      <c r="F19" s="75" t="s">
        <v>94</v>
      </c>
      <c r="G19" s="139">
        <v>17128.75</v>
      </c>
    </row>
    <row r="20" spans="1:7" x14ac:dyDescent="0.2">
      <c r="A20">
        <v>6907</v>
      </c>
      <c r="B20" s="75">
        <v>135881</v>
      </c>
      <c r="C20" s="75">
        <v>892</v>
      </c>
      <c r="D20" s="75" t="s">
        <v>38</v>
      </c>
      <c r="E20" s="75">
        <v>8926907</v>
      </c>
      <c r="F20" s="75" t="s">
        <v>115</v>
      </c>
      <c r="G20" s="139">
        <v>49337.5</v>
      </c>
    </row>
    <row r="21" spans="1:7" x14ac:dyDescent="0.2">
      <c r="A21">
        <v>4064</v>
      </c>
      <c r="B21" s="75">
        <v>136724</v>
      </c>
      <c r="C21" s="75">
        <v>892</v>
      </c>
      <c r="D21" s="75" t="s">
        <v>38</v>
      </c>
      <c r="E21" s="75">
        <v>8924064</v>
      </c>
      <c r="F21" s="75" t="s">
        <v>116</v>
      </c>
      <c r="G21" s="139">
        <v>21010</v>
      </c>
    </row>
    <row r="22" spans="1:7" x14ac:dyDescent="0.2">
      <c r="A22">
        <v>2081</v>
      </c>
      <c r="B22" s="75">
        <v>137182</v>
      </c>
      <c r="C22" s="75">
        <v>892</v>
      </c>
      <c r="D22" s="75" t="s">
        <v>38</v>
      </c>
      <c r="E22" s="75">
        <v>8922081</v>
      </c>
      <c r="F22" s="75" t="s">
        <v>117</v>
      </c>
      <c r="G22" s="139">
        <v>10939.45</v>
      </c>
    </row>
    <row r="23" spans="1:7" x14ac:dyDescent="0.2">
      <c r="A23">
        <v>4000</v>
      </c>
      <c r="B23" s="75">
        <v>137184</v>
      </c>
      <c r="C23" s="75">
        <v>892</v>
      </c>
      <c r="D23" s="75" t="s">
        <v>38</v>
      </c>
      <c r="E23" s="75">
        <v>8924000</v>
      </c>
      <c r="F23" s="75" t="s">
        <v>118</v>
      </c>
      <c r="G23" s="139">
        <v>16363.75</v>
      </c>
    </row>
    <row r="24" spans="1:7" x14ac:dyDescent="0.2">
      <c r="A24">
        <v>3319</v>
      </c>
      <c r="B24" s="75">
        <v>137425</v>
      </c>
      <c r="C24" s="75">
        <v>892</v>
      </c>
      <c r="D24" s="75" t="s">
        <v>38</v>
      </c>
      <c r="E24" s="75">
        <v>8923319</v>
      </c>
      <c r="F24" s="75" t="s">
        <v>119</v>
      </c>
      <c r="G24" s="139">
        <v>6781</v>
      </c>
    </row>
    <row r="25" spans="1:7" x14ac:dyDescent="0.2">
      <c r="A25">
        <v>3320</v>
      </c>
      <c r="B25" s="75">
        <v>137439</v>
      </c>
      <c r="C25" s="75">
        <v>892</v>
      </c>
      <c r="D25" s="75" t="s">
        <v>38</v>
      </c>
      <c r="E25" s="75">
        <v>8923320</v>
      </c>
      <c r="F25" s="75" t="s">
        <v>120</v>
      </c>
      <c r="G25" s="139">
        <v>6619</v>
      </c>
    </row>
    <row r="26" spans="1:7" x14ac:dyDescent="0.2">
      <c r="A26">
        <v>2898</v>
      </c>
      <c r="B26" s="75">
        <v>137443</v>
      </c>
      <c r="C26" s="75">
        <v>892</v>
      </c>
      <c r="D26" s="75" t="s">
        <v>38</v>
      </c>
      <c r="E26" s="75">
        <v>8922898</v>
      </c>
      <c r="F26" s="75" t="s">
        <v>147</v>
      </c>
      <c r="G26" s="139">
        <v>6612.25</v>
      </c>
    </row>
    <row r="27" spans="1:7" x14ac:dyDescent="0.2">
      <c r="A27">
        <v>2110</v>
      </c>
      <c r="B27" s="75">
        <v>137480</v>
      </c>
      <c r="C27" s="75">
        <v>892</v>
      </c>
      <c r="D27" s="75" t="s">
        <v>38</v>
      </c>
      <c r="E27" s="75">
        <v>8922110</v>
      </c>
      <c r="F27" s="75" t="s">
        <v>122</v>
      </c>
      <c r="G27" s="139">
        <v>11717.5</v>
      </c>
    </row>
    <row r="28" spans="1:7" x14ac:dyDescent="0.2">
      <c r="A28">
        <v>2074</v>
      </c>
      <c r="B28" s="75">
        <v>137525</v>
      </c>
      <c r="C28" s="75">
        <v>892</v>
      </c>
      <c r="D28" s="75" t="s">
        <v>38</v>
      </c>
      <c r="E28" s="75">
        <v>8922074</v>
      </c>
      <c r="F28" s="75" t="s">
        <v>123</v>
      </c>
      <c r="G28" s="139">
        <v>6493</v>
      </c>
    </row>
    <row r="29" spans="1:7" x14ac:dyDescent="0.2">
      <c r="A29">
        <v>3331</v>
      </c>
      <c r="B29" s="75">
        <v>137526</v>
      </c>
      <c r="C29" s="75">
        <v>892</v>
      </c>
      <c r="D29" s="75" t="s">
        <v>38</v>
      </c>
      <c r="E29" s="75">
        <v>8923331</v>
      </c>
      <c r="F29" s="75" t="s">
        <v>99</v>
      </c>
      <c r="G29" s="139">
        <v>6524.5</v>
      </c>
    </row>
    <row r="30" spans="1:7" x14ac:dyDescent="0.2">
      <c r="A30">
        <v>2939</v>
      </c>
      <c r="B30" s="75">
        <v>137550</v>
      </c>
      <c r="C30" s="75">
        <v>892</v>
      </c>
      <c r="D30" s="75" t="s">
        <v>38</v>
      </c>
      <c r="E30" s="75">
        <v>8922939</v>
      </c>
      <c r="F30" s="75" t="s">
        <v>91</v>
      </c>
      <c r="G30" s="139">
        <v>7548.25</v>
      </c>
    </row>
    <row r="31" spans="1:7" x14ac:dyDescent="0.2">
      <c r="A31">
        <v>3330</v>
      </c>
      <c r="B31" s="75">
        <v>137786</v>
      </c>
      <c r="C31" s="75">
        <v>892</v>
      </c>
      <c r="D31" s="75" t="s">
        <v>38</v>
      </c>
      <c r="E31" s="75">
        <v>8923330</v>
      </c>
      <c r="F31" s="75" t="s">
        <v>124</v>
      </c>
      <c r="G31" s="139">
        <v>8594.5</v>
      </c>
    </row>
    <row r="32" spans="1:7" x14ac:dyDescent="0.2">
      <c r="A32">
        <v>4615</v>
      </c>
      <c r="B32" s="75">
        <v>137798</v>
      </c>
      <c r="C32" s="75">
        <v>892</v>
      </c>
      <c r="D32" s="75" t="s">
        <v>38</v>
      </c>
      <c r="E32" s="75">
        <v>8924615</v>
      </c>
      <c r="F32" s="75" t="s">
        <v>125</v>
      </c>
      <c r="G32" s="139">
        <v>28345</v>
      </c>
    </row>
    <row r="33" spans="1:7" x14ac:dyDescent="0.2">
      <c r="A33">
        <v>7026</v>
      </c>
      <c r="B33" s="75">
        <v>137915</v>
      </c>
      <c r="C33" s="75">
        <v>892</v>
      </c>
      <c r="D33" s="75" t="s">
        <v>38</v>
      </c>
      <c r="E33" s="75">
        <v>8927026</v>
      </c>
      <c r="F33" s="75" t="s">
        <v>92</v>
      </c>
      <c r="G33" s="139">
        <v>7678.75</v>
      </c>
    </row>
    <row r="34" spans="1:7" x14ac:dyDescent="0.2">
      <c r="A34">
        <v>1100</v>
      </c>
      <c r="B34" s="75">
        <v>138264</v>
      </c>
      <c r="C34" s="75">
        <v>892</v>
      </c>
      <c r="D34" s="75" t="s">
        <v>38</v>
      </c>
      <c r="E34" s="75">
        <v>8921100</v>
      </c>
      <c r="F34" s="75" t="s">
        <v>126</v>
      </c>
      <c r="G34" s="139">
        <v>4337.5</v>
      </c>
    </row>
    <row r="35" spans="1:7" x14ac:dyDescent="0.2">
      <c r="A35">
        <v>3318</v>
      </c>
      <c r="B35" s="75">
        <v>138338</v>
      </c>
      <c r="C35" s="75">
        <v>892</v>
      </c>
      <c r="D35" s="75" t="s">
        <v>38</v>
      </c>
      <c r="E35" s="75">
        <v>8923318</v>
      </c>
      <c r="F35" s="75" t="s">
        <v>95</v>
      </c>
      <c r="G35" s="139">
        <v>6598.75</v>
      </c>
    </row>
    <row r="36" spans="1:7" x14ac:dyDescent="0.2">
      <c r="A36">
        <v>3313</v>
      </c>
      <c r="B36" s="75">
        <v>138339</v>
      </c>
      <c r="C36" s="75">
        <v>892</v>
      </c>
      <c r="D36" s="75" t="s">
        <v>38</v>
      </c>
      <c r="E36" s="75">
        <v>8923313</v>
      </c>
      <c r="F36" s="75" t="s">
        <v>101</v>
      </c>
      <c r="G36" s="139">
        <v>6646</v>
      </c>
    </row>
    <row r="37" spans="1:7" x14ac:dyDescent="0.2">
      <c r="A37">
        <v>3317</v>
      </c>
      <c r="B37" s="75">
        <v>138340</v>
      </c>
      <c r="C37" s="75">
        <v>892</v>
      </c>
      <c r="D37" s="75" t="s">
        <v>38</v>
      </c>
      <c r="E37" s="75">
        <v>8923317</v>
      </c>
      <c r="F37" s="75" t="s">
        <v>103</v>
      </c>
      <c r="G37" s="139">
        <v>8725</v>
      </c>
    </row>
    <row r="38" spans="1:7" x14ac:dyDescent="0.2">
      <c r="A38">
        <v>5404</v>
      </c>
      <c r="B38" s="75">
        <v>138341</v>
      </c>
      <c r="C38" s="75">
        <v>892</v>
      </c>
      <c r="D38" s="75" t="s">
        <v>38</v>
      </c>
      <c r="E38" s="75">
        <v>8925404</v>
      </c>
      <c r="F38" s="75" t="s">
        <v>127</v>
      </c>
      <c r="G38" s="139">
        <v>23968.75</v>
      </c>
    </row>
    <row r="39" spans="1:7" x14ac:dyDescent="0.2">
      <c r="A39">
        <v>2003</v>
      </c>
      <c r="B39" s="75">
        <v>138508</v>
      </c>
      <c r="C39" s="75">
        <v>892</v>
      </c>
      <c r="D39" s="75" t="s">
        <v>38</v>
      </c>
      <c r="E39" s="75">
        <v>8922003</v>
      </c>
      <c r="F39" s="75" t="s">
        <v>128</v>
      </c>
      <c r="G39" s="139">
        <v>7773.25</v>
      </c>
    </row>
    <row r="40" spans="1:7" x14ac:dyDescent="0.2">
      <c r="A40">
        <v>2118</v>
      </c>
      <c r="B40" s="75">
        <v>138663</v>
      </c>
      <c r="C40" s="75">
        <v>892</v>
      </c>
      <c r="D40" s="75" t="s">
        <v>38</v>
      </c>
      <c r="E40" s="75">
        <v>8922118</v>
      </c>
      <c r="F40" s="75" t="s">
        <v>129</v>
      </c>
      <c r="G40" s="139">
        <v>9217.75</v>
      </c>
    </row>
    <row r="41" spans="1:7" x14ac:dyDescent="0.2">
      <c r="A41">
        <v>2152</v>
      </c>
      <c r="B41" s="75">
        <v>138740</v>
      </c>
      <c r="C41" s="75">
        <v>892</v>
      </c>
      <c r="D41" s="75" t="s">
        <v>38</v>
      </c>
      <c r="E41" s="75">
        <v>8922152</v>
      </c>
      <c r="F41" s="75" t="s">
        <v>130</v>
      </c>
      <c r="G41" s="139">
        <v>9087.25</v>
      </c>
    </row>
    <row r="42" spans="1:7" x14ac:dyDescent="0.2">
      <c r="A42">
        <v>2906</v>
      </c>
      <c r="B42" s="75">
        <v>138741</v>
      </c>
      <c r="C42" s="75">
        <v>892</v>
      </c>
      <c r="D42" s="75" t="s">
        <v>38</v>
      </c>
      <c r="E42" s="75">
        <v>8922906</v>
      </c>
      <c r="F42" s="75" t="s">
        <v>131</v>
      </c>
      <c r="G42" s="139">
        <v>8720.5</v>
      </c>
    </row>
    <row r="43" spans="1:7" x14ac:dyDescent="0.2">
      <c r="A43">
        <v>3321</v>
      </c>
      <c r="B43" s="75">
        <v>138814</v>
      </c>
      <c r="C43" s="75">
        <v>892</v>
      </c>
      <c r="D43" s="75" t="s">
        <v>38</v>
      </c>
      <c r="E43" s="75">
        <v>8923321</v>
      </c>
      <c r="F43" s="75" t="s">
        <v>100</v>
      </c>
      <c r="G43" s="139">
        <v>6402.55</v>
      </c>
    </row>
    <row r="44" spans="1:7" x14ac:dyDescent="0.2">
      <c r="A44">
        <v>3311</v>
      </c>
      <c r="B44" s="75">
        <v>139217</v>
      </c>
      <c r="C44" s="75">
        <v>892</v>
      </c>
      <c r="D44" s="75" t="s">
        <v>38</v>
      </c>
      <c r="E44" s="75">
        <v>8923311</v>
      </c>
      <c r="F44" s="75" t="s">
        <v>98</v>
      </c>
      <c r="G44" s="139">
        <v>6562.75</v>
      </c>
    </row>
    <row r="45" spans="1:7" x14ac:dyDescent="0.2">
      <c r="A45">
        <v>2004</v>
      </c>
      <c r="B45" s="75">
        <v>139232</v>
      </c>
      <c r="C45" s="75">
        <v>892</v>
      </c>
      <c r="D45" s="75" t="s">
        <v>38</v>
      </c>
      <c r="E45" s="75">
        <v>8922004</v>
      </c>
      <c r="F45" s="75" t="s">
        <v>132</v>
      </c>
      <c r="G45" s="139">
        <v>8790.25</v>
      </c>
    </row>
    <row r="46" spans="1:7" x14ac:dyDescent="0.2">
      <c r="A46">
        <v>2005</v>
      </c>
      <c r="B46" s="75">
        <v>139326</v>
      </c>
      <c r="C46" s="75">
        <v>892</v>
      </c>
      <c r="D46" s="75" t="s">
        <v>38</v>
      </c>
      <c r="E46" s="75">
        <v>8922005</v>
      </c>
      <c r="F46" s="75" t="s">
        <v>133</v>
      </c>
      <c r="G46" s="139">
        <v>6570.63</v>
      </c>
    </row>
    <row r="47" spans="1:7" x14ac:dyDescent="0.2">
      <c r="A47">
        <v>3316</v>
      </c>
      <c r="B47" s="75">
        <v>139490</v>
      </c>
      <c r="C47" s="75">
        <v>892</v>
      </c>
      <c r="D47" s="75" t="s">
        <v>38</v>
      </c>
      <c r="E47" s="75">
        <v>8923316</v>
      </c>
      <c r="F47" s="75" t="s">
        <v>102</v>
      </c>
      <c r="G47" s="139">
        <v>6601</v>
      </c>
    </row>
    <row r="48" spans="1:7" x14ac:dyDescent="0.2">
      <c r="A48">
        <v>4462</v>
      </c>
      <c r="B48" s="75">
        <v>139765</v>
      </c>
      <c r="C48" s="75">
        <v>892</v>
      </c>
      <c r="D48" s="75" t="s">
        <v>38</v>
      </c>
      <c r="E48" s="75">
        <v>8924462</v>
      </c>
      <c r="F48" s="75" t="s">
        <v>105</v>
      </c>
      <c r="G48" s="139">
        <v>21291.25</v>
      </c>
    </row>
    <row r="49" spans="1:7" x14ac:dyDescent="0.2">
      <c r="A49">
        <v>2008</v>
      </c>
      <c r="B49" s="75">
        <v>140017</v>
      </c>
      <c r="C49" s="75">
        <v>892</v>
      </c>
      <c r="D49" s="75" t="s">
        <v>38</v>
      </c>
      <c r="E49" s="75">
        <v>8922008</v>
      </c>
      <c r="F49" s="75" t="s">
        <v>90</v>
      </c>
      <c r="G49" s="139">
        <v>7093.75</v>
      </c>
    </row>
    <row r="50" spans="1:7" x14ac:dyDescent="0.2">
      <c r="A50">
        <v>2183</v>
      </c>
      <c r="B50" s="75">
        <v>140231</v>
      </c>
      <c r="C50" s="75">
        <v>892</v>
      </c>
      <c r="D50" s="75" t="s">
        <v>38</v>
      </c>
      <c r="E50" s="75">
        <v>8922183</v>
      </c>
      <c r="F50" s="75" t="s">
        <v>86</v>
      </c>
      <c r="G50" s="139">
        <v>9100.75</v>
      </c>
    </row>
    <row r="51" spans="1:7" x14ac:dyDescent="0.2">
      <c r="A51">
        <v>2907</v>
      </c>
      <c r="B51" s="75">
        <v>140239</v>
      </c>
      <c r="C51" s="75">
        <v>892</v>
      </c>
      <c r="D51" s="75" t="s">
        <v>38</v>
      </c>
      <c r="E51" s="75">
        <v>8922907</v>
      </c>
      <c r="F51" s="75" t="s">
        <v>134</v>
      </c>
      <c r="G51" s="139">
        <v>7730.5</v>
      </c>
    </row>
    <row r="52" spans="1:7" x14ac:dyDescent="0.2">
      <c r="A52">
        <v>2077</v>
      </c>
      <c r="B52" s="75">
        <v>140303</v>
      </c>
      <c r="C52" s="75">
        <v>892</v>
      </c>
      <c r="D52" s="75" t="s">
        <v>38</v>
      </c>
      <c r="E52" s="75">
        <v>8922077</v>
      </c>
      <c r="F52" s="75" t="s">
        <v>135</v>
      </c>
      <c r="G52" s="139">
        <v>6475</v>
      </c>
    </row>
    <row r="53" spans="1:7" x14ac:dyDescent="0.2">
      <c r="A53">
        <v>4003</v>
      </c>
      <c r="B53" s="75">
        <v>140369</v>
      </c>
      <c r="C53" s="75">
        <v>892</v>
      </c>
      <c r="D53" s="75" t="s">
        <v>38</v>
      </c>
      <c r="E53" s="75">
        <v>8924003</v>
      </c>
      <c r="F53" s="75" t="s">
        <v>185</v>
      </c>
      <c r="G53" s="139">
        <v>14530</v>
      </c>
    </row>
    <row r="54" spans="1:7" x14ac:dyDescent="0.2">
      <c r="A54">
        <v>2009</v>
      </c>
      <c r="B54" s="75">
        <v>140548</v>
      </c>
      <c r="C54" s="75">
        <v>892</v>
      </c>
      <c r="D54" s="75" t="s">
        <v>38</v>
      </c>
      <c r="E54" s="75">
        <v>8922009</v>
      </c>
      <c r="F54" s="75" t="s">
        <v>89</v>
      </c>
      <c r="G54" s="139">
        <v>7291.75</v>
      </c>
    </row>
    <row r="55" spans="1:7" x14ac:dyDescent="0.2">
      <c r="A55">
        <v>2010</v>
      </c>
      <c r="B55" s="75">
        <v>140550</v>
      </c>
      <c r="C55" s="75">
        <v>892</v>
      </c>
      <c r="D55" s="75" t="s">
        <v>38</v>
      </c>
      <c r="E55" s="75">
        <v>8922010</v>
      </c>
      <c r="F55" s="75" t="s">
        <v>148</v>
      </c>
      <c r="G55" s="139">
        <v>8387.5</v>
      </c>
    </row>
    <row r="56" spans="1:7" x14ac:dyDescent="0.2">
      <c r="A56">
        <v>2011</v>
      </c>
      <c r="B56" s="75">
        <v>140555</v>
      </c>
      <c r="C56" s="75">
        <v>892</v>
      </c>
      <c r="D56" s="75" t="s">
        <v>38</v>
      </c>
      <c r="E56" s="75">
        <v>8922011</v>
      </c>
      <c r="F56" s="75" t="s">
        <v>87</v>
      </c>
      <c r="G56" s="139">
        <v>8828.5</v>
      </c>
    </row>
    <row r="57" spans="1:7" x14ac:dyDescent="0.2">
      <c r="A57">
        <v>2099</v>
      </c>
      <c r="B57" s="75">
        <v>140715</v>
      </c>
      <c r="C57" s="75">
        <v>892</v>
      </c>
      <c r="D57" s="75" t="s">
        <v>38</v>
      </c>
      <c r="E57" s="75">
        <v>8922099</v>
      </c>
      <c r="F57" s="75" t="s">
        <v>138</v>
      </c>
      <c r="G57" s="139">
        <v>6632.5</v>
      </c>
    </row>
    <row r="58" spans="1:7" x14ac:dyDescent="0.2">
      <c r="A58">
        <v>4004</v>
      </c>
      <c r="B58" s="75">
        <v>140984</v>
      </c>
      <c r="C58" s="75">
        <v>892</v>
      </c>
      <c r="D58" s="75" t="s">
        <v>38</v>
      </c>
      <c r="E58" s="75">
        <v>8924004</v>
      </c>
      <c r="F58" s="75" t="s">
        <v>139</v>
      </c>
      <c r="G58" s="139">
        <v>8578.75</v>
      </c>
    </row>
    <row r="59" spans="1:7" x14ac:dyDescent="0.2">
      <c r="A59">
        <v>4020</v>
      </c>
      <c r="B59" s="75">
        <v>141010</v>
      </c>
      <c r="C59" s="75">
        <v>892</v>
      </c>
      <c r="D59" s="75" t="s">
        <v>38</v>
      </c>
      <c r="E59" s="75">
        <v>8924020</v>
      </c>
      <c r="F59" s="75" t="s">
        <v>93</v>
      </c>
      <c r="G59" s="139">
        <v>8606.8799999999992</v>
      </c>
    </row>
    <row r="60" spans="1:7" x14ac:dyDescent="0.2">
      <c r="A60">
        <v>2012</v>
      </c>
      <c r="B60" s="75">
        <v>141334</v>
      </c>
      <c r="C60" s="75">
        <v>892</v>
      </c>
      <c r="D60" s="75" t="s">
        <v>38</v>
      </c>
      <c r="E60" s="75">
        <v>8922012</v>
      </c>
      <c r="F60" s="75" t="s">
        <v>140</v>
      </c>
      <c r="G60" s="139">
        <v>8889.25</v>
      </c>
    </row>
    <row r="61" spans="1:7" x14ac:dyDescent="0.2">
      <c r="A61">
        <v>4005</v>
      </c>
      <c r="B61" s="75">
        <v>141335</v>
      </c>
      <c r="C61" s="75">
        <v>892</v>
      </c>
      <c r="D61" s="75" t="s">
        <v>38</v>
      </c>
      <c r="E61" s="75">
        <v>8924005</v>
      </c>
      <c r="F61" s="75" t="s">
        <v>88</v>
      </c>
      <c r="G61" s="139">
        <v>16133.13</v>
      </c>
    </row>
    <row r="62" spans="1:7" x14ac:dyDescent="0.2">
      <c r="A62">
        <v>4006</v>
      </c>
      <c r="B62" s="75">
        <v>141363</v>
      </c>
      <c r="C62" s="75">
        <v>892</v>
      </c>
      <c r="D62" s="75" t="s">
        <v>38</v>
      </c>
      <c r="E62" s="75">
        <v>8924006</v>
      </c>
      <c r="F62" s="75" t="s">
        <v>141</v>
      </c>
      <c r="G62" s="139">
        <v>15593.13</v>
      </c>
    </row>
    <row r="63" spans="1:7" x14ac:dyDescent="0.2">
      <c r="A63">
        <v>2013</v>
      </c>
      <c r="B63" s="75">
        <v>141396</v>
      </c>
      <c r="C63" s="75">
        <v>892</v>
      </c>
      <c r="D63" s="75" t="s">
        <v>38</v>
      </c>
      <c r="E63" s="75">
        <v>8922013</v>
      </c>
      <c r="F63" s="75" t="s">
        <v>97</v>
      </c>
      <c r="G63" s="139">
        <v>11051.5</v>
      </c>
    </row>
    <row r="64" spans="1:7" x14ac:dyDescent="0.2">
      <c r="A64">
        <v>2014</v>
      </c>
      <c r="B64" s="75">
        <v>141397</v>
      </c>
      <c r="C64" s="75">
        <v>892</v>
      </c>
      <c r="D64" s="75" t="s">
        <v>38</v>
      </c>
      <c r="E64" s="75">
        <v>8922014</v>
      </c>
      <c r="F64" s="75" t="s">
        <v>142</v>
      </c>
      <c r="G64" s="139">
        <v>10039</v>
      </c>
    </row>
    <row r="65" spans="1:7" x14ac:dyDescent="0.2">
      <c r="A65">
        <v>2088</v>
      </c>
      <c r="B65" s="75">
        <v>141586</v>
      </c>
      <c r="C65" s="75">
        <v>892</v>
      </c>
      <c r="D65" s="75" t="s">
        <v>38</v>
      </c>
      <c r="E65" s="75">
        <v>8922088</v>
      </c>
      <c r="F65" s="75" t="s">
        <v>149</v>
      </c>
      <c r="G65" s="139">
        <v>6351.25</v>
      </c>
    </row>
    <row r="66" spans="1:7" x14ac:dyDescent="0.2">
      <c r="A66">
        <v>3000</v>
      </c>
      <c r="B66" s="75">
        <v>143015</v>
      </c>
      <c r="C66" s="75">
        <v>892</v>
      </c>
      <c r="D66" s="75" t="s">
        <v>38</v>
      </c>
      <c r="E66" s="75">
        <v>8923000</v>
      </c>
      <c r="F66" s="75" t="s">
        <v>59</v>
      </c>
      <c r="G66" s="139">
        <v>7561.75</v>
      </c>
    </row>
    <row r="67" spans="1:7" x14ac:dyDescent="0.2">
      <c r="A67">
        <v>2082</v>
      </c>
      <c r="B67" s="75">
        <v>143060</v>
      </c>
      <c r="C67" s="75">
        <v>892</v>
      </c>
      <c r="D67" s="75" t="s">
        <v>38</v>
      </c>
      <c r="E67" s="75">
        <v>8922082</v>
      </c>
      <c r="F67" s="75" t="s">
        <v>45</v>
      </c>
      <c r="G67" s="139">
        <v>6531.25</v>
      </c>
    </row>
    <row r="68" spans="1:7" x14ac:dyDescent="0.2">
      <c r="A68">
        <v>2155</v>
      </c>
      <c r="B68" s="75">
        <v>143796</v>
      </c>
      <c r="C68" s="75">
        <v>892</v>
      </c>
      <c r="D68" s="75" t="s">
        <v>38</v>
      </c>
      <c r="E68" s="75">
        <v>8922155</v>
      </c>
      <c r="F68" s="75" t="s">
        <v>52</v>
      </c>
      <c r="G68" s="139">
        <v>8992.75</v>
      </c>
    </row>
    <row r="69" spans="1:7" x14ac:dyDescent="0.2">
      <c r="A69">
        <v>1111</v>
      </c>
      <c r="B69" s="75">
        <v>144022</v>
      </c>
      <c r="C69" s="75">
        <v>892</v>
      </c>
      <c r="D69" s="75" t="s">
        <v>38</v>
      </c>
      <c r="E69" s="75">
        <v>8921111</v>
      </c>
      <c r="F69" s="75" t="s">
        <v>152</v>
      </c>
      <c r="G69" s="139">
        <v>6801.25</v>
      </c>
    </row>
    <row r="70" spans="1:7" x14ac:dyDescent="0.2">
      <c r="A70">
        <v>1112</v>
      </c>
      <c r="B70" s="75">
        <v>144023</v>
      </c>
      <c r="C70" s="75">
        <v>892</v>
      </c>
      <c r="D70" s="75" t="s">
        <v>38</v>
      </c>
      <c r="E70" s="75">
        <v>8921112</v>
      </c>
      <c r="F70" s="75" t="s">
        <v>153</v>
      </c>
      <c r="G70" s="139">
        <v>8556.25</v>
      </c>
    </row>
    <row r="71" spans="1:7" x14ac:dyDescent="0.2">
      <c r="A71">
        <v>7040</v>
      </c>
      <c r="B71" s="75">
        <v>144320</v>
      </c>
      <c r="C71" s="75">
        <v>892</v>
      </c>
      <c r="D71" s="75" t="s">
        <v>38</v>
      </c>
      <c r="E71" s="75">
        <v>8927040</v>
      </c>
      <c r="F71" s="75" t="s">
        <v>154</v>
      </c>
      <c r="G71" s="139">
        <v>6261.25</v>
      </c>
    </row>
    <row r="72" spans="1:7" x14ac:dyDescent="0.2">
      <c r="A72">
        <v>7033</v>
      </c>
      <c r="B72" s="75">
        <v>144321</v>
      </c>
      <c r="C72" s="75">
        <v>892</v>
      </c>
      <c r="D72" s="75" t="s">
        <v>38</v>
      </c>
      <c r="E72" s="75">
        <v>8927033</v>
      </c>
      <c r="F72" s="75" t="s">
        <v>155</v>
      </c>
      <c r="G72" s="139">
        <v>6227.5</v>
      </c>
    </row>
    <row r="73" spans="1:7" x14ac:dyDescent="0.2">
      <c r="A73">
        <v>2017</v>
      </c>
      <c r="B73" s="75">
        <v>144396</v>
      </c>
      <c r="C73" s="75">
        <v>892</v>
      </c>
      <c r="D73" s="75" t="s">
        <v>38</v>
      </c>
      <c r="E73" s="75">
        <v>8922017</v>
      </c>
      <c r="F73" s="75" t="s">
        <v>158</v>
      </c>
      <c r="G73" s="139">
        <v>6220.75</v>
      </c>
    </row>
    <row r="74" spans="1:7" x14ac:dyDescent="0.2">
      <c r="A74">
        <v>2090</v>
      </c>
      <c r="B74" s="75">
        <v>144461</v>
      </c>
      <c r="C74" s="75">
        <v>892</v>
      </c>
      <c r="D74" s="75" t="s">
        <v>38</v>
      </c>
      <c r="E74" s="75">
        <v>8922090</v>
      </c>
      <c r="F74" s="75" t="s">
        <v>46</v>
      </c>
      <c r="G74" s="139">
        <v>9089.5</v>
      </c>
    </row>
    <row r="75" spans="1:7" x14ac:dyDescent="0.2">
      <c r="A75">
        <v>2097</v>
      </c>
      <c r="B75" s="75">
        <v>144462</v>
      </c>
      <c r="C75" s="75">
        <v>892</v>
      </c>
      <c r="D75" s="75" t="s">
        <v>38</v>
      </c>
      <c r="E75" s="75">
        <v>8922097</v>
      </c>
      <c r="F75" s="75" t="s">
        <v>9</v>
      </c>
      <c r="G75" s="139">
        <v>6529</v>
      </c>
    </row>
    <row r="76" spans="1:7" x14ac:dyDescent="0.2">
      <c r="A76">
        <v>4008</v>
      </c>
      <c r="B76" s="75">
        <v>144487</v>
      </c>
      <c r="C76" s="75">
        <v>892</v>
      </c>
      <c r="D76" s="75" t="s">
        <v>38</v>
      </c>
      <c r="E76" s="75">
        <v>8924008</v>
      </c>
      <c r="F76" s="75" t="s">
        <v>186</v>
      </c>
      <c r="G76" s="139">
        <v>15913.75</v>
      </c>
    </row>
    <row r="77" spans="1:7" x14ac:dyDescent="0.2">
      <c r="A77">
        <v>3312</v>
      </c>
      <c r="B77" s="75">
        <v>144548</v>
      </c>
      <c r="C77" s="75">
        <v>892</v>
      </c>
      <c r="D77" s="75" t="s">
        <v>38</v>
      </c>
      <c r="E77" s="75">
        <v>8923312</v>
      </c>
      <c r="F77" s="75" t="s">
        <v>60</v>
      </c>
      <c r="G77" s="139">
        <v>7847.5</v>
      </c>
    </row>
    <row r="78" spans="1:7" x14ac:dyDescent="0.2">
      <c r="A78">
        <v>2190</v>
      </c>
      <c r="B78" s="75">
        <v>144686</v>
      </c>
      <c r="C78" s="75">
        <v>892</v>
      </c>
      <c r="D78" s="75" t="s">
        <v>38</v>
      </c>
      <c r="E78" s="75">
        <v>8922190</v>
      </c>
      <c r="F78" s="75" t="s">
        <v>54</v>
      </c>
      <c r="G78" s="139">
        <v>6310.75</v>
      </c>
    </row>
    <row r="79" spans="1:7" x14ac:dyDescent="0.2">
      <c r="A79">
        <v>2935</v>
      </c>
      <c r="B79" s="75">
        <v>144842</v>
      </c>
      <c r="C79" s="75">
        <v>892</v>
      </c>
      <c r="D79" s="75" t="s">
        <v>38</v>
      </c>
      <c r="E79" s="75">
        <v>8922935</v>
      </c>
      <c r="F79" s="75" t="s">
        <v>58</v>
      </c>
      <c r="G79" s="139">
        <v>8327.65</v>
      </c>
    </row>
    <row r="80" spans="1:7" x14ac:dyDescent="0.2">
      <c r="A80">
        <v>2018</v>
      </c>
      <c r="B80" s="75">
        <v>145018</v>
      </c>
      <c r="C80" s="75">
        <v>892</v>
      </c>
      <c r="D80" s="75" t="s">
        <v>38</v>
      </c>
      <c r="E80" s="75">
        <v>8922018</v>
      </c>
      <c r="F80" s="75" t="s">
        <v>150</v>
      </c>
      <c r="G80" s="139">
        <v>7442.5</v>
      </c>
    </row>
    <row r="81" spans="1:10" x14ac:dyDescent="0.2">
      <c r="A81">
        <v>2019</v>
      </c>
      <c r="B81" s="75">
        <v>145145</v>
      </c>
      <c r="C81" s="75">
        <v>892</v>
      </c>
      <c r="D81" s="75" t="s">
        <v>38</v>
      </c>
      <c r="E81" s="75">
        <v>8922019</v>
      </c>
      <c r="F81" s="75" t="s">
        <v>187</v>
      </c>
      <c r="G81" s="139">
        <v>5980</v>
      </c>
    </row>
    <row r="82" spans="1:10" x14ac:dyDescent="0.2">
      <c r="A82">
        <v>4009</v>
      </c>
      <c r="B82" s="75">
        <v>145146</v>
      </c>
      <c r="C82" s="75">
        <v>892</v>
      </c>
      <c r="D82" s="75" t="s">
        <v>38</v>
      </c>
      <c r="E82" s="75">
        <v>8924009</v>
      </c>
      <c r="F82" s="75" t="s">
        <v>188</v>
      </c>
      <c r="G82" s="139">
        <v>17972.5</v>
      </c>
    </row>
    <row r="83" spans="1:10" x14ac:dyDescent="0.2">
      <c r="A83">
        <v>2020</v>
      </c>
      <c r="B83" s="75">
        <v>145506</v>
      </c>
      <c r="C83" s="75">
        <v>892</v>
      </c>
      <c r="D83" s="75" t="s">
        <v>38</v>
      </c>
      <c r="E83" s="75">
        <v>8922020</v>
      </c>
      <c r="F83" s="75" t="s">
        <v>85</v>
      </c>
      <c r="G83" s="139">
        <v>11780.5</v>
      </c>
    </row>
    <row r="84" spans="1:10" x14ac:dyDescent="0.2">
      <c r="A84">
        <v>1113</v>
      </c>
      <c r="B84" s="75">
        <v>145581</v>
      </c>
      <c r="C84" s="75">
        <v>892</v>
      </c>
      <c r="D84" s="75" t="s">
        <v>38</v>
      </c>
      <c r="E84" s="75">
        <v>8921113</v>
      </c>
      <c r="F84" s="75" t="s">
        <v>189</v>
      </c>
      <c r="G84" s="139">
        <v>4506.25</v>
      </c>
      <c r="I84" t="s">
        <v>208</v>
      </c>
    </row>
    <row r="85" spans="1:10" x14ac:dyDescent="0.2">
      <c r="G85" s="127">
        <v>751713.68</v>
      </c>
      <c r="H85" s="120" t="s">
        <v>169</v>
      </c>
      <c r="I85" s="161">
        <v>0</v>
      </c>
      <c r="J85" s="158"/>
    </row>
    <row r="86" spans="1:10" x14ac:dyDescent="0.2">
      <c r="G86" s="59">
        <v>298169.21000000002</v>
      </c>
      <c r="H86" s="120" t="s">
        <v>170</v>
      </c>
      <c r="I86" s="59">
        <v>0</v>
      </c>
    </row>
    <row r="88" spans="1:10" ht="13.5" thickBot="1" x14ac:dyDescent="0.25">
      <c r="G88" s="140">
        <v>1049882.8900000001</v>
      </c>
      <c r="H88" s="120" t="s">
        <v>190</v>
      </c>
      <c r="I88" s="149" t="s">
        <v>203</v>
      </c>
    </row>
    <row r="89" spans="1:10" ht="13.5" thickTop="1" x14ac:dyDescent="0.2"/>
  </sheetData>
  <autoFilter ref="A15:H15"/>
  <mergeCells count="1">
    <mergeCell ref="B3:F3"/>
  </mergeCells>
  <conditionalFormatting sqref="C66:G84 B16:G65">
    <cfRule type="expression" dxfId="1" priority="2">
      <formula>MOD(ROW(),2)=0</formula>
    </cfRule>
  </conditionalFormatting>
  <conditionalFormatting sqref="B66:B84">
    <cfRule type="expression" dxfId="0" priority="1">
      <formula>MOD(ROW(),2)=0</formula>
    </cfRule>
  </conditionalFormatting>
  <hyperlinks>
    <hyperlink ref="I88" r:id="rId1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DFC</vt:lpstr>
      <vt:lpstr>Rates</vt:lpstr>
      <vt:lpstr>2a LA &amp; VA DFC School level</vt:lpstr>
      <vt:lpstr>3a Academy &amp; SFC DFC &amp; SCA RB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Jacqueline Dixon</cp:lastModifiedBy>
  <cp:lastPrinted>2017-08-09T10:33:23Z</cp:lastPrinted>
  <dcterms:created xsi:type="dcterms:W3CDTF">2014-02-19T08:29:01Z</dcterms:created>
  <dcterms:modified xsi:type="dcterms:W3CDTF">2018-07-24T14:39:57Z</dcterms:modified>
</cp:coreProperties>
</file>