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PSSS\Schools Finance\Forms for schools\"/>
    </mc:Choice>
  </mc:AlternateContent>
  <workbookProtection workbookPassword="EED8" lockStructure="1"/>
  <bookViews>
    <workbookView xWindow="0" yWindow="0" windowWidth="23040" windowHeight="9192" activeTab="3"/>
  </bookViews>
  <sheets>
    <sheet name="Instructions" sheetId="2" r:id="rId1"/>
    <sheet name="School List &amp; Vlookup Sheet" sheetId="4" state="hidden" r:id="rId2"/>
    <sheet name="Ledger Codes" sheetId="6" r:id="rId3"/>
    <sheet name="Request Sheet" sheetId="5" r:id="rId4"/>
  </sheets>
  <definedNames>
    <definedName name="acode">'Ledger Codes'!$A$1:$A$201</definedName>
    <definedName name="FromTo">'School List &amp; Vlookup Sheet'!$A$38:$A$39</definedName>
    <definedName name="_xlnm.Print_Area" localSheetId="3">'Request Sheet'!$A$1:$M$71</definedName>
    <definedName name="Schools">'School List &amp; Vlookup Sheet'!$A$1:$A$34</definedName>
  </definedNames>
  <calcPr calcId="162913"/>
</workbook>
</file>

<file path=xl/calcChain.xml><?xml version="1.0" encoding="utf-8"?>
<calcChain xmlns="http://schemas.openxmlformats.org/spreadsheetml/2006/main">
  <c r="I21" i="5" l="1"/>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20" i="5"/>
  <c r="B20" i="5" l="1"/>
  <c r="B21" i="5"/>
  <c r="B22" i="5"/>
  <c r="B23" i="5"/>
  <c r="B24" i="5"/>
  <c r="B25" i="5" l="1"/>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H15" i="5" l="1"/>
  <c r="H13" i="5"/>
  <c r="H20" i="5" l="1"/>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G21" i="5"/>
  <c r="G24" i="5"/>
  <c r="G28" i="5"/>
  <c r="G31" i="5"/>
  <c r="G32" i="5"/>
  <c r="G34" i="5"/>
  <c r="G66" i="5"/>
  <c r="G67" i="5"/>
  <c r="E36" i="5"/>
  <c r="F36" i="5"/>
  <c r="G36" i="5"/>
  <c r="E37" i="5"/>
  <c r="F37" i="5"/>
  <c r="G37" i="5"/>
  <c r="E38" i="5"/>
  <c r="F38" i="5"/>
  <c r="G38" i="5"/>
  <c r="E39" i="5"/>
  <c r="F39" i="5"/>
  <c r="G39" i="5"/>
  <c r="E40" i="5"/>
  <c r="F40" i="5"/>
  <c r="G40" i="5"/>
  <c r="E41" i="5"/>
  <c r="F41" i="5"/>
  <c r="G41" i="5"/>
  <c r="E42" i="5"/>
  <c r="F42" i="5"/>
  <c r="G42" i="5"/>
  <c r="E43" i="5"/>
  <c r="F43" i="5"/>
  <c r="G43" i="5"/>
  <c r="E44" i="5"/>
  <c r="F44" i="5"/>
  <c r="G44" i="5"/>
  <c r="E45" i="5"/>
  <c r="F45" i="5"/>
  <c r="G45" i="5"/>
  <c r="E46" i="5"/>
  <c r="F46" i="5"/>
  <c r="G46" i="5"/>
  <c r="E47" i="5"/>
  <c r="F47" i="5"/>
  <c r="G47" i="5"/>
  <c r="E48" i="5"/>
  <c r="F48" i="5"/>
  <c r="G48" i="5"/>
  <c r="E49" i="5"/>
  <c r="F49" i="5"/>
  <c r="G49" i="5"/>
  <c r="E50" i="5"/>
  <c r="F50" i="5"/>
  <c r="G50" i="5"/>
  <c r="E51" i="5"/>
  <c r="F51" i="5"/>
  <c r="G51" i="5"/>
  <c r="E52" i="5"/>
  <c r="F52" i="5"/>
  <c r="G52" i="5"/>
  <c r="E53" i="5"/>
  <c r="F53" i="5"/>
  <c r="G53" i="5"/>
  <c r="E54" i="5"/>
  <c r="F54" i="5"/>
  <c r="G54" i="5"/>
  <c r="E55" i="5"/>
  <c r="F55" i="5"/>
  <c r="G55" i="5"/>
  <c r="E56" i="5"/>
  <c r="F56" i="5"/>
  <c r="G56" i="5"/>
  <c r="E57" i="5"/>
  <c r="F57" i="5"/>
  <c r="G57" i="5"/>
  <c r="E58" i="5"/>
  <c r="F58" i="5"/>
  <c r="G58" i="5"/>
  <c r="E59" i="5"/>
  <c r="F59" i="5"/>
  <c r="G59" i="5"/>
  <c r="E60" i="5"/>
  <c r="F60" i="5"/>
  <c r="G60" i="5"/>
  <c r="E61" i="5"/>
  <c r="F61" i="5"/>
  <c r="G61" i="5"/>
  <c r="E62" i="5"/>
  <c r="F62" i="5"/>
  <c r="G62" i="5"/>
  <c r="E63" i="5"/>
  <c r="F63" i="5"/>
  <c r="G63" i="5"/>
  <c r="E64" i="5"/>
  <c r="F64" i="5"/>
  <c r="G64" i="5"/>
  <c r="E65" i="5"/>
  <c r="F65" i="5"/>
  <c r="G65" i="5"/>
  <c r="E69" i="5"/>
  <c r="F69" i="5"/>
  <c r="G69" i="5"/>
  <c r="E34" i="5"/>
  <c r="F34" i="5"/>
  <c r="E35" i="5"/>
  <c r="F35" i="5"/>
  <c r="G35" i="5"/>
  <c r="E66" i="5"/>
  <c r="F66" i="5"/>
  <c r="E67" i="5"/>
  <c r="F67" i="5"/>
  <c r="G22" i="5"/>
  <c r="G23" i="5"/>
  <c r="G25" i="5"/>
  <c r="G26" i="5"/>
  <c r="G27" i="5"/>
  <c r="G29" i="5"/>
  <c r="G30" i="5"/>
  <c r="G33" i="5"/>
  <c r="G68" i="5"/>
  <c r="J13" i="5"/>
  <c r="J70" i="5"/>
  <c r="K70" i="5"/>
  <c r="E20" i="5"/>
  <c r="F20" i="5"/>
  <c r="E21" i="5"/>
  <c r="F21" i="5"/>
  <c r="E22" i="5"/>
  <c r="F22" i="5"/>
  <c r="E23" i="5"/>
  <c r="F23" i="5"/>
  <c r="E24" i="5"/>
  <c r="F24" i="5"/>
  <c r="E25" i="5"/>
  <c r="F25" i="5"/>
  <c r="E26" i="5"/>
  <c r="F26" i="5"/>
  <c r="E27" i="5"/>
  <c r="F27" i="5"/>
  <c r="E28" i="5"/>
  <c r="F28" i="5"/>
  <c r="E29" i="5"/>
  <c r="F29" i="5"/>
  <c r="E30" i="5"/>
  <c r="F30" i="5"/>
  <c r="E31" i="5"/>
  <c r="F31" i="5"/>
  <c r="E32" i="5"/>
  <c r="F32" i="5"/>
  <c r="E33" i="5"/>
  <c r="F33" i="5"/>
  <c r="E68" i="5"/>
  <c r="F68" i="5"/>
  <c r="G20" i="5"/>
  <c r="K13" i="5" l="1"/>
  <c r="C71" i="5"/>
  <c r="B16" i="5" s="1"/>
</calcChain>
</file>

<file path=xl/sharedStrings.xml><?xml version="1.0" encoding="utf-8"?>
<sst xmlns="http://schemas.openxmlformats.org/spreadsheetml/2006/main" count="390" uniqueCount="386">
  <si>
    <t>Org</t>
  </si>
  <si>
    <t>Dept</t>
  </si>
  <si>
    <t>Cost Centre</t>
  </si>
  <si>
    <t>Analysis</t>
  </si>
  <si>
    <t>Det. Subj.</t>
  </si>
  <si>
    <t>+ Amount</t>
  </si>
  <si>
    <t>- Amount</t>
  </si>
  <si>
    <t>Oracle Code</t>
  </si>
  <si>
    <t xml:space="preserve"> </t>
  </si>
  <si>
    <t>Bentinck Primary</t>
  </si>
  <si>
    <t>Berridge Primary</t>
  </si>
  <si>
    <t>Carrington Primary</t>
  </si>
  <si>
    <t>Claremont Primary</t>
  </si>
  <si>
    <t>Crab Tree Farm Primary</t>
  </si>
  <si>
    <t>Dovecote Primary</t>
  </si>
  <si>
    <t>Dunkirk Primary</t>
  </si>
  <si>
    <t>Forest Fields Primary</t>
  </si>
  <si>
    <t>Glade Hill Primary</t>
  </si>
  <si>
    <t>Greenfields Primary</t>
  </si>
  <si>
    <t>Haydn Primary</t>
  </si>
  <si>
    <t>Heathfield Primary</t>
  </si>
  <si>
    <t>Hempshill Hall Primary</t>
  </si>
  <si>
    <t>Henry Whipple Primary</t>
  </si>
  <si>
    <t>Melbury Primary</t>
  </si>
  <si>
    <t>Mellers Primary</t>
  </si>
  <si>
    <t>Middleton Primary</t>
  </si>
  <si>
    <t>Nottingham Nursery &amp; Training Centre</t>
  </si>
  <si>
    <t xml:space="preserve">Oak Field </t>
  </si>
  <si>
    <t>Rise Park Primary</t>
  </si>
  <si>
    <t>Robin Hood Primary</t>
  </si>
  <si>
    <t>Rosehill Special</t>
  </si>
  <si>
    <t>Rufford Primary</t>
  </si>
  <si>
    <t>Seely Primary</t>
  </si>
  <si>
    <t>Snape Wood Primary</t>
  </si>
  <si>
    <t>Southglade Primary</t>
  </si>
  <si>
    <t>Southwold Primary</t>
  </si>
  <si>
    <t>Walter Halls Primary</t>
  </si>
  <si>
    <t>Welbeck Primary</t>
  </si>
  <si>
    <t>Westglade Primary</t>
  </si>
  <si>
    <t>School</t>
  </si>
  <si>
    <t>Contact</t>
  </si>
  <si>
    <t>Code</t>
  </si>
  <si>
    <t>Number</t>
  </si>
  <si>
    <t>From</t>
  </si>
  <si>
    <t>To</t>
  </si>
  <si>
    <t>SCHOOLS FINANCE SUPPORT</t>
  </si>
  <si>
    <t xml:space="preserve">Request ref: </t>
  </si>
  <si>
    <t>Date Received:</t>
  </si>
  <si>
    <t>Date Completed:</t>
  </si>
  <si>
    <t>OFFICE USE ONLY:</t>
  </si>
  <si>
    <t>If costs are moving between schools, this sheet must be forwarded to Schools.Finance from the School that the costs / charges are being moved to.
The email that this form is attached to will act as authorisation for the transfer</t>
  </si>
  <si>
    <t>Cantrell Primary</t>
  </si>
  <si>
    <t>Once completed please return to:</t>
  </si>
  <si>
    <t>schools.finance@nottinghamcity.gov.uk</t>
  </si>
  <si>
    <t>Instructions:</t>
  </si>
  <si>
    <t>FMS Ledger Code</t>
  </si>
  <si>
    <r>
      <t>If all the movements are within one school</t>
    </r>
    <r>
      <rPr>
        <sz val="12"/>
        <rFont val="Arial"/>
        <family val="2"/>
      </rPr>
      <t xml:space="preserve"> - then forward to schools.finance@nottinghamcity.gov.uk</t>
    </r>
  </si>
  <si>
    <r>
      <t>For movements of charges to other schools</t>
    </r>
    <r>
      <rPr>
        <sz val="12"/>
        <rFont val="Arial"/>
        <family val="2"/>
      </rPr>
      <t xml:space="preserve"> - forward the form to the school that should have received the charge. The school that is due to be charged must submit the Oracle amendment form to schools.finance@nottinghamcity.gov.uk, which will be their authorisation for the charge to be moved against their cost centre. If you receive such an email from another school, please deal with it promptly.</t>
    </r>
  </si>
  <si>
    <t>What this form is to be used for:</t>
  </si>
  <si>
    <t>Please complete this form when there are transactions on your Oracle Report that have been charged to the wrong code.</t>
  </si>
  <si>
    <t>Where the charge is to be moved to another school, the school that will ultimately incur the charge should submit the form to authorise the charge to their cost centre.</t>
  </si>
  <si>
    <t>5. The total of the amendments should be nil; if it is not nil a warning will be displayed.</t>
  </si>
  <si>
    <t>The form can be used when the charge is to be moved to a different ledger code within the same school cost centre OR when the charge is to be moved to another school (please don’t include both types on one form).</t>
  </si>
  <si>
    <t>7. Once completed:</t>
  </si>
  <si>
    <t>1. The form has room for several movements (if required), please only submit one form per month.</t>
  </si>
  <si>
    <t>3. Select your school from the drop down list, this will pre-populate the form with the school name and codes.</t>
  </si>
  <si>
    <t>6. Where the charge is to be moved to another school, please complete the row for that school with the opposite amount so the form still balances to nil. That school may change the ledger code if required.</t>
  </si>
  <si>
    <t>To be completed in circumstances where costs appear on the Oracle report against either the wrong FMS Ledger Code or the wrong School (Cost Centre)
This form is to move actual costs only; virement forms should be used to move budget</t>
  </si>
  <si>
    <t>ORACLE AMENDMENT FORM</t>
  </si>
  <si>
    <t>Comments (please state the name and employee number if it is related to payroll change)</t>
  </si>
  <si>
    <t>Other Staff Groups Basic Pay</t>
  </si>
  <si>
    <t>Other Staff Groups Overtime</t>
  </si>
  <si>
    <t>Premises Related Staff Basic Pay</t>
  </si>
  <si>
    <t>Premises Related Staff Overtime</t>
  </si>
  <si>
    <t>Catering Staff Basic Pay</t>
  </si>
  <si>
    <t>Catering Staff Superannuation</t>
  </si>
  <si>
    <t>Catering Staff Overtime</t>
  </si>
  <si>
    <t>Teaching Staff Basic Pay</t>
  </si>
  <si>
    <t>Teaching Staff Superannuation</t>
  </si>
  <si>
    <t>Teaching Staff Overtime</t>
  </si>
  <si>
    <t>Supply Teachers Basic Pay</t>
  </si>
  <si>
    <t>Supply Teachers Superannuation</t>
  </si>
  <si>
    <t>Education Support Staff Overtime</t>
  </si>
  <si>
    <t>Agency Supply Teachers - General</t>
  </si>
  <si>
    <t>Day to Day Maintenance</t>
  </si>
  <si>
    <t>Electricity</t>
  </si>
  <si>
    <t>Gas</t>
  </si>
  <si>
    <t>Other Fuel Costs</t>
  </si>
  <si>
    <t>Fire Alarms</t>
  </si>
  <si>
    <t>Refuse</t>
  </si>
  <si>
    <t>Grounds Maintenance</t>
  </si>
  <si>
    <t>Premises Insurance</t>
  </si>
  <si>
    <t>Fuel</t>
  </si>
  <si>
    <t>Repairs &amp; Maintenance Vehicles</t>
  </si>
  <si>
    <t>Staff Travel</t>
  </si>
  <si>
    <t>Furniture</t>
  </si>
  <si>
    <t>Library Service</t>
  </si>
  <si>
    <t>Catering Provisions</t>
  </si>
  <si>
    <t>Printing</t>
  </si>
  <si>
    <t>Photocopying</t>
  </si>
  <si>
    <t>Postal Services</t>
  </si>
  <si>
    <t>Telephones</t>
  </si>
  <si>
    <t>Mobile Phones</t>
  </si>
  <si>
    <t>IT Equipment Hardware</t>
  </si>
  <si>
    <t>IT Equipment Maintenance</t>
  </si>
  <si>
    <t>Hospitality</t>
  </si>
  <si>
    <t>Exam Fees</t>
  </si>
  <si>
    <t>Bank Charges</t>
  </si>
  <si>
    <t>School Trips</t>
  </si>
  <si>
    <t>Insurance Charges Other Staff</t>
  </si>
  <si>
    <t>Human Resources</t>
  </si>
  <si>
    <t>Swimming</t>
  </si>
  <si>
    <t>Music Tuition</t>
  </si>
  <si>
    <t>Managing Administration</t>
  </si>
  <si>
    <t>Premises Management</t>
  </si>
  <si>
    <t>School Development</t>
  </si>
  <si>
    <t>Interest Payable</t>
  </si>
  <si>
    <t>Operating Lease Payments</t>
  </si>
  <si>
    <t>Other Grants</t>
  </si>
  <si>
    <t>Sales General</t>
  </si>
  <si>
    <t>Student Teacher Income</t>
  </si>
  <si>
    <t>Rents</t>
  </si>
  <si>
    <t>Interest Received</t>
  </si>
  <si>
    <t>Fees &amp; Charges - Schools</t>
  </si>
  <si>
    <t>Insurance Receipts - Other</t>
  </si>
  <si>
    <t>2. We suggest completing this form after your post you pay codes onto FMS each month. We will upload the amendments once per month.</t>
  </si>
  <si>
    <t>4. Complete the blue cell 'FMS Ledger Code' with the 4 digit FMS ledger code or select from the 'drop down' box and enter the amount. The spreadsheet will do the rest.</t>
  </si>
  <si>
    <t>As always if you have any queries please contact Schools Finance Support on 0115 876 5053, or email</t>
  </si>
  <si>
    <t>Catering Staff Apprenticeship Levy</t>
  </si>
  <si>
    <t>Teaching Staff Apprenticeship Levy</t>
  </si>
  <si>
    <t>Supply Teachers Apprenticeship Levy</t>
  </si>
  <si>
    <t>DfE Grant Funding</t>
  </si>
  <si>
    <t>HHE Learning Centre</t>
  </si>
  <si>
    <t>Sales - Food/Drink/Cater - Adults</t>
  </si>
  <si>
    <t>Sales - Food/Drink/Cater - Pupils</t>
  </si>
  <si>
    <t>Other Capital Grant Income</t>
  </si>
  <si>
    <t>Charges from Other Maintained Schools</t>
  </si>
  <si>
    <t>Donations spent in school</t>
  </si>
  <si>
    <t>Oracle Amendment Form Version 1 2019/20</t>
  </si>
  <si>
    <t>version 2019.20 V1</t>
  </si>
  <si>
    <t>Fernwood Primary</t>
  </si>
  <si>
    <t>JR20-21-</t>
  </si>
  <si>
    <t>8093</t>
  </si>
  <si>
    <t>8179</t>
  </si>
  <si>
    <t xml:space="preserve">Fees &amp; Charges - Outside Bodies </t>
  </si>
  <si>
    <t>8103</t>
  </si>
  <si>
    <t>Fees &amp; Charges - Academies</t>
  </si>
  <si>
    <t>8106</t>
  </si>
  <si>
    <t>Fees and Charges - Maintained schools</t>
  </si>
  <si>
    <t>8115</t>
  </si>
  <si>
    <t>8150</t>
  </si>
  <si>
    <t>Fees &amp; Charges - Hire of Equipment</t>
  </si>
  <si>
    <t>8191</t>
  </si>
  <si>
    <t>Fees &amp; Charges - Legal Court Costs</t>
  </si>
  <si>
    <t>8169</t>
  </si>
  <si>
    <t>Fees &amp; Charges After School/Breakfast Club</t>
  </si>
  <si>
    <t>8173</t>
  </si>
  <si>
    <t>Fees &amp; Charges - Schools Departmental Sales</t>
  </si>
  <si>
    <t>8174</t>
  </si>
  <si>
    <t>8175</t>
  </si>
  <si>
    <t>Fees &amp; Charges - Schools Music Activities</t>
  </si>
  <si>
    <t>8170</t>
  </si>
  <si>
    <t>8177</t>
  </si>
  <si>
    <t>Fees &amp; Charges - Schools Adults in Schools</t>
  </si>
  <si>
    <t>8447</t>
  </si>
  <si>
    <t>8176</t>
  </si>
  <si>
    <t>Fees &amp; Charges - Schools Lettings</t>
  </si>
  <si>
    <t>8465</t>
  </si>
  <si>
    <t>Other Miscellaneous Income (nv)</t>
  </si>
  <si>
    <t>8504</t>
  </si>
  <si>
    <t>8451</t>
  </si>
  <si>
    <t>Rents service - Tenancy</t>
  </si>
  <si>
    <t>8140</t>
  </si>
  <si>
    <t>8144</t>
  </si>
  <si>
    <t>1330</t>
  </si>
  <si>
    <t>Staff Absence Insurance Receipts - Teacher</t>
  </si>
  <si>
    <t>8172</t>
  </si>
  <si>
    <t>8171</t>
  </si>
  <si>
    <t>Fees &amp; Charges Schools - School Trip Income</t>
  </si>
  <si>
    <t>8095</t>
  </si>
  <si>
    <t>8003</t>
  </si>
  <si>
    <t>8005</t>
  </si>
  <si>
    <t>Non Payroll Reserves</t>
  </si>
  <si>
    <t>Payroll Reserves</t>
  </si>
  <si>
    <t>E011000</t>
  </si>
  <si>
    <t>E011001</t>
  </si>
  <si>
    <t>Teaching Staff National Insurance</t>
  </si>
  <si>
    <t>E011002</t>
  </si>
  <si>
    <t>E011003</t>
  </si>
  <si>
    <t>E011005</t>
  </si>
  <si>
    <t>Teaching Staff Allowances</t>
  </si>
  <si>
    <t>E011007</t>
  </si>
  <si>
    <t>Teaching Staff Pay Protection</t>
  </si>
  <si>
    <t>E011010</t>
  </si>
  <si>
    <t>Teaching Staff Redundancy</t>
  </si>
  <si>
    <t>E011011</t>
  </si>
  <si>
    <t>E021000</t>
  </si>
  <si>
    <t>E021001</t>
  </si>
  <si>
    <t>Supply Teachers National Insurance</t>
  </si>
  <si>
    <t>E021002</t>
  </si>
  <si>
    <t>E021011</t>
  </si>
  <si>
    <t>E031000</t>
  </si>
  <si>
    <t>Education Support Staff Basic Pay</t>
  </si>
  <si>
    <t>E031001</t>
  </si>
  <si>
    <t>Education Support Staff National Insurance</t>
  </si>
  <si>
    <t>E031002</t>
  </si>
  <si>
    <t>Education Support Staff Superannuation</t>
  </si>
  <si>
    <t>E031003</t>
  </si>
  <si>
    <t>E031005</t>
  </si>
  <si>
    <t>Education Support Allowances</t>
  </si>
  <si>
    <t>E031007</t>
  </si>
  <si>
    <t>Education Support Pay Protection</t>
  </si>
  <si>
    <t>E031010</t>
  </si>
  <si>
    <t>Education Support Redundancy</t>
  </si>
  <si>
    <t>E031011</t>
  </si>
  <si>
    <t>Education Support  Apprenticeship Levy</t>
  </si>
  <si>
    <t>E041000</t>
  </si>
  <si>
    <t>E041001</t>
  </si>
  <si>
    <t>Premises Related Staff National Insurance</t>
  </si>
  <si>
    <t>E041002</t>
  </si>
  <si>
    <t>Premises Related Staff Superannuation</t>
  </si>
  <si>
    <t>E041003</t>
  </si>
  <si>
    <t>E041005</t>
  </si>
  <si>
    <t>Premises Related Staff Allowances</t>
  </si>
  <si>
    <t>E041007</t>
  </si>
  <si>
    <t>Premises Related Staff Pay Protection</t>
  </si>
  <si>
    <t>E041010</t>
  </si>
  <si>
    <t>Premises Related Staff Redundancy</t>
  </si>
  <si>
    <t>E041011</t>
  </si>
  <si>
    <t>Premises Related Staff  Apprenticeship Levy</t>
  </si>
  <si>
    <t>E051000</t>
  </si>
  <si>
    <t>Admin and Clerical Pay</t>
  </si>
  <si>
    <t>E051001</t>
  </si>
  <si>
    <t>Admin and Clerical National Insurance</t>
  </si>
  <si>
    <t>E051002</t>
  </si>
  <si>
    <t>Admin and Clerical Superannuation</t>
  </si>
  <si>
    <t>E051003</t>
  </si>
  <si>
    <t>Admin and Clerical Overtime</t>
  </si>
  <si>
    <t>E051005</t>
  </si>
  <si>
    <t>Admin and Clerical Allowances</t>
  </si>
  <si>
    <t>E051007</t>
  </si>
  <si>
    <t>Admin and Clerical Pay Protection</t>
  </si>
  <si>
    <t>E051010</t>
  </si>
  <si>
    <t>Admin and Clerical Redundancy</t>
  </si>
  <si>
    <t>E051011</t>
  </si>
  <si>
    <t>Admin  and Clerical Apprenticeship Levy</t>
  </si>
  <si>
    <t>E061000</t>
  </si>
  <si>
    <t>E061001</t>
  </si>
  <si>
    <t>Catering Staff National Insurance</t>
  </si>
  <si>
    <t>E061002</t>
  </si>
  <si>
    <t>E061003</t>
  </si>
  <si>
    <t>E061005</t>
  </si>
  <si>
    <t>Catering Staff Allowances</t>
  </si>
  <si>
    <t>E061010</t>
  </si>
  <si>
    <t>Catering Staff Redundancy</t>
  </si>
  <si>
    <t>E061011</t>
  </si>
  <si>
    <t>E071000</t>
  </si>
  <si>
    <t>E071001</t>
  </si>
  <si>
    <t>Other Staff Groups National Insurance</t>
  </si>
  <si>
    <t>E071002</t>
  </si>
  <si>
    <t>Other Staff Groups Superannuation</t>
  </si>
  <si>
    <t>E071003</t>
  </si>
  <si>
    <t>E071005</t>
  </si>
  <si>
    <t>Other Staff Groups Allowances</t>
  </si>
  <si>
    <t>E071010</t>
  </si>
  <si>
    <t>Other Staff Groups Redundancy</t>
  </si>
  <si>
    <t>E071011</t>
  </si>
  <si>
    <t>Other Staff Groups  Apprenticeship Levy</t>
  </si>
  <si>
    <t>3060</t>
  </si>
  <si>
    <t>1902</t>
  </si>
  <si>
    <t>Staff Health Expenses</t>
  </si>
  <si>
    <t>1900</t>
  </si>
  <si>
    <t>External Recruitment Expenses</t>
  </si>
  <si>
    <t>1410</t>
  </si>
  <si>
    <t>Labour Recharges (through payroll)</t>
  </si>
  <si>
    <t>3050</t>
  </si>
  <si>
    <t>Mileage claims (through payroll)</t>
  </si>
  <si>
    <t>3055</t>
  </si>
  <si>
    <t>Parking claims (through payroll)</t>
  </si>
  <si>
    <t>1904</t>
  </si>
  <si>
    <t>Staff General Expenses (through payroll)</t>
  </si>
  <si>
    <t>1903</t>
  </si>
  <si>
    <t>Training Costs</t>
  </si>
  <si>
    <t>4282</t>
  </si>
  <si>
    <t>Insurance Charges Teacher Insurance</t>
  </si>
  <si>
    <t>4280</t>
  </si>
  <si>
    <t>2000</t>
  </si>
  <si>
    <t>Planned Repairs and Maintenance Buildings</t>
  </si>
  <si>
    <t>2005</t>
  </si>
  <si>
    <t>2060</t>
  </si>
  <si>
    <t>Fixtures and Fittings</t>
  </si>
  <si>
    <t>2061</t>
  </si>
  <si>
    <t>Health and Safety Equipment</t>
  </si>
  <si>
    <t>Grounds Maintenance (LA)</t>
  </si>
  <si>
    <t>2084</t>
  </si>
  <si>
    <t>4003</t>
  </si>
  <si>
    <t>Cleaning Equipment</t>
  </si>
  <si>
    <t>2072</t>
  </si>
  <si>
    <t>Building Cleaning</t>
  </si>
  <si>
    <t>6061</t>
  </si>
  <si>
    <t>Building Cleaning (LA)</t>
  </si>
  <si>
    <t>6062</t>
  </si>
  <si>
    <t>Window Cleaning (LA)</t>
  </si>
  <si>
    <t>2050</t>
  </si>
  <si>
    <t>Water charges</t>
  </si>
  <si>
    <t>2020</t>
  </si>
  <si>
    <t>2022</t>
  </si>
  <si>
    <t>2024</t>
  </si>
  <si>
    <t>2040</t>
  </si>
  <si>
    <t>Business Rates</t>
  </si>
  <si>
    <t>2004</t>
  </si>
  <si>
    <t>Security/Health Safety</t>
  </si>
  <si>
    <t>2031</t>
  </si>
  <si>
    <t>Room Hire</t>
  </si>
  <si>
    <t>2062</t>
  </si>
  <si>
    <t>2073</t>
  </si>
  <si>
    <t>6065</t>
  </si>
  <si>
    <t>Refuse (LA)</t>
  </si>
  <si>
    <t>3041</t>
  </si>
  <si>
    <t>Transport Contract Hire</t>
  </si>
  <si>
    <t>3015</t>
  </si>
  <si>
    <t>3000</t>
  </si>
  <si>
    <t>3020</t>
  </si>
  <si>
    <t>Road Licences (incl MOT)</t>
  </si>
  <si>
    <t>4250</t>
  </si>
  <si>
    <t>3065</t>
  </si>
  <si>
    <t>Transport Client, Service User, Volunteers</t>
  </si>
  <si>
    <t>4066</t>
  </si>
  <si>
    <t>4007</t>
  </si>
  <si>
    <t>Learning Resources, Materials</t>
  </si>
  <si>
    <t>4024</t>
  </si>
  <si>
    <t>Learning Resources, Books</t>
  </si>
  <si>
    <t>7020</t>
  </si>
  <si>
    <t>4096</t>
  </si>
  <si>
    <t>ICT Learning Resources (incl TV License)</t>
  </si>
  <si>
    <t>4167</t>
  </si>
  <si>
    <t>4060</t>
  </si>
  <si>
    <t>4063</t>
  </si>
  <si>
    <t>Stationery and Office Supplies</t>
  </si>
  <si>
    <t>4080</t>
  </si>
  <si>
    <t>4082</t>
  </si>
  <si>
    <t>4083</t>
  </si>
  <si>
    <t>4090</t>
  </si>
  <si>
    <t>4093</t>
  </si>
  <si>
    <t>4091</t>
  </si>
  <si>
    <t>IT Equipment Software</t>
  </si>
  <si>
    <t>4000</t>
  </si>
  <si>
    <t>4001</t>
  </si>
  <si>
    <t>Admin Equipment (incl First Aid)</t>
  </si>
  <si>
    <t>4011</t>
  </si>
  <si>
    <t>Books, Newspapers &amp; Periodicals</t>
  </si>
  <si>
    <t>4025</t>
  </si>
  <si>
    <t>Administrative materials</t>
  </si>
  <si>
    <t>4220</t>
  </si>
  <si>
    <t>2092</t>
  </si>
  <si>
    <t>4050</t>
  </si>
  <si>
    <t>Protective Clothing, Uniforms</t>
  </si>
  <si>
    <t>4124</t>
  </si>
  <si>
    <t>4013</t>
  </si>
  <si>
    <t>4041</t>
  </si>
  <si>
    <t>Schools Catering - Pupils Meals</t>
  </si>
  <si>
    <t>4042</t>
  </si>
  <si>
    <t>Schools Catering - Adults Meals</t>
  </si>
  <si>
    <t>1320</t>
  </si>
  <si>
    <t>1321</t>
  </si>
  <si>
    <t>Agency Supply Teachers - Sickness</t>
  </si>
  <si>
    <t>1322</t>
  </si>
  <si>
    <t>Agency Supply Teachers - Training</t>
  </si>
  <si>
    <t>1305</t>
  </si>
  <si>
    <t>Agency Supply Staff</t>
  </si>
  <si>
    <t>6045</t>
  </si>
  <si>
    <t>Educational Support Service Curriculum</t>
  </si>
  <si>
    <t>4165</t>
  </si>
  <si>
    <t>6046</t>
  </si>
  <si>
    <t>6047</t>
  </si>
  <si>
    <t>6050</t>
  </si>
  <si>
    <t>6015</t>
  </si>
  <si>
    <t>6051</t>
  </si>
  <si>
    <t>Support Services (incl Clerking)</t>
  </si>
  <si>
    <t>6048</t>
  </si>
  <si>
    <t>6049</t>
  </si>
  <si>
    <t>6052</t>
  </si>
  <si>
    <t>7006</t>
  </si>
  <si>
    <t>2003</t>
  </si>
  <si>
    <t>Devolved Capital Building Works</t>
  </si>
  <si>
    <t>4094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</si>
</sst>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0"/>
  </numFmts>
  <fonts count="30" x14ac:knownFonts="1">
    <font>
      <sz val="10"/>
      <name val="Arial"/>
    </font>
    <font>
      <sz val="10"/>
      <name val="Arial"/>
      <family val="2"/>
    </font>
    <font>
      <sz val="8"/>
      <name val="Arial"/>
      <family val="2"/>
    </font>
    <font>
      <sz val="12"/>
      <name val="Arial"/>
      <family val="2"/>
    </font>
    <font>
      <sz val="12"/>
      <name val="Tahoma"/>
      <family val="2"/>
    </font>
    <font>
      <sz val="10"/>
      <name val="Tahoma"/>
      <family val="2"/>
    </font>
    <font>
      <b/>
      <sz val="14"/>
      <name val="Tahoma"/>
      <family val="2"/>
    </font>
    <font>
      <sz val="9"/>
      <name val="Arial"/>
      <family val="2"/>
    </font>
    <font>
      <u/>
      <sz val="10"/>
      <color indexed="12"/>
      <name val="Arial"/>
      <family val="2"/>
    </font>
    <font>
      <sz val="11"/>
      <name val="Tahoma"/>
      <family val="2"/>
    </font>
    <font>
      <b/>
      <sz val="16"/>
      <name val="Tahoma"/>
      <family val="2"/>
    </font>
    <font>
      <sz val="11"/>
      <name val="Arial"/>
      <family val="2"/>
    </font>
    <font>
      <sz val="10"/>
      <color indexed="10"/>
      <name val="Tahoma"/>
      <family val="2"/>
    </font>
    <font>
      <b/>
      <sz val="11"/>
      <name val="Arial"/>
      <family val="2"/>
    </font>
    <font>
      <b/>
      <sz val="11"/>
      <name val="Tahoma"/>
      <family val="2"/>
    </font>
    <font>
      <b/>
      <sz val="11"/>
      <color indexed="23"/>
      <name val="Tahoma"/>
      <family val="2"/>
    </font>
    <font>
      <sz val="11"/>
      <color indexed="23"/>
      <name val="Tahoma"/>
      <family val="2"/>
    </font>
    <font>
      <sz val="10"/>
      <color indexed="10"/>
      <name val="Arial"/>
      <family val="2"/>
    </font>
    <font>
      <b/>
      <sz val="12"/>
      <name val="Arial"/>
      <family val="2"/>
    </font>
    <font>
      <sz val="10"/>
      <color indexed="8"/>
      <name val="Tahoma"/>
      <family val="2"/>
    </font>
    <font>
      <sz val="11"/>
      <name val="Arial"/>
      <family val="2"/>
    </font>
    <font>
      <sz val="12"/>
      <name val="Arial"/>
      <family val="2"/>
    </font>
    <font>
      <u/>
      <sz val="12"/>
      <color indexed="12"/>
      <name val="Arial"/>
      <family val="2"/>
    </font>
    <font>
      <b/>
      <u/>
      <sz val="14"/>
      <name val="Arial"/>
      <family val="2"/>
    </font>
    <font>
      <u/>
      <sz val="14"/>
      <name val="Arial"/>
      <family val="2"/>
    </font>
    <font>
      <sz val="10"/>
      <name val="Courier"/>
      <family val="3"/>
    </font>
    <font>
      <sz val="11"/>
      <color indexed="8"/>
      <name val="Arial"/>
      <family val="2"/>
    </font>
    <font>
      <b/>
      <sz val="12"/>
      <color indexed="8"/>
      <name val="Arial"/>
      <family val="2"/>
    </font>
    <font>
      <sz val="11"/>
      <color theme="1"/>
      <name val="Calibri"/>
      <family val="2"/>
      <scheme val="minor"/>
    </font>
    <font>
      <sz val="10"/>
      <color rgb="FF0070C0"/>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51">
    <border>
      <left/>
      <right/>
      <top/>
      <bottom/>
      <diagonal/>
    </border>
    <border>
      <left style="thin">
        <color indexed="55"/>
      </left>
      <right style="thin">
        <color indexed="55"/>
      </right>
      <top style="thin">
        <color indexed="55"/>
      </top>
      <bottom style="thin">
        <color indexed="64"/>
      </bottom>
      <diagonal/>
    </border>
    <border>
      <left/>
      <right style="thin">
        <color indexed="55"/>
      </right>
      <top style="thin">
        <color indexed="55"/>
      </top>
      <bottom style="thin">
        <color indexed="64"/>
      </bottom>
      <diagonal/>
    </border>
    <border>
      <left style="thin">
        <color indexed="55"/>
      </left>
      <right/>
      <top style="thin">
        <color indexed="23"/>
      </top>
      <bottom style="thin">
        <color indexed="55"/>
      </bottom>
      <diagonal/>
    </border>
    <border>
      <left/>
      <right style="thin">
        <color indexed="23"/>
      </right>
      <top style="thin">
        <color indexed="23"/>
      </top>
      <bottom style="thin">
        <color indexed="55"/>
      </bottom>
      <diagonal/>
    </border>
    <border>
      <left style="thin">
        <color indexed="55"/>
      </left>
      <right style="thin">
        <color indexed="55"/>
      </right>
      <top style="thin">
        <color indexed="64"/>
      </top>
      <bottom style="medium">
        <color indexed="64"/>
      </bottom>
      <diagonal/>
    </border>
    <border>
      <left style="thin">
        <color indexed="55"/>
      </left>
      <right style="thin">
        <color indexed="55"/>
      </right>
      <top style="thin">
        <color indexed="55"/>
      </top>
      <bottom style="thin">
        <color indexed="55"/>
      </bottom>
      <diagonal/>
    </border>
    <border>
      <left style="medium">
        <color indexed="64"/>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style="thin">
        <color indexed="55"/>
      </right>
      <top style="thin">
        <color indexed="64"/>
      </top>
      <bottom style="medium">
        <color indexed="64"/>
      </bottom>
      <diagonal/>
    </border>
    <border>
      <left style="thin">
        <color indexed="55"/>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DotDot">
        <color indexed="10"/>
      </left>
      <right/>
      <top style="dashDotDot">
        <color indexed="10"/>
      </top>
      <bottom/>
      <diagonal/>
    </border>
    <border>
      <left/>
      <right style="dashDotDot">
        <color indexed="10"/>
      </right>
      <top style="dashDotDot">
        <color indexed="10"/>
      </top>
      <bottom/>
      <diagonal/>
    </border>
    <border>
      <left style="dashDotDot">
        <color indexed="10"/>
      </left>
      <right/>
      <top/>
      <bottom/>
      <diagonal/>
    </border>
    <border>
      <left/>
      <right style="dashDotDot">
        <color indexed="10"/>
      </right>
      <top/>
      <bottom/>
      <diagonal/>
    </border>
    <border>
      <left style="dashDotDot">
        <color indexed="10"/>
      </left>
      <right/>
      <top/>
      <bottom style="dashDotDot">
        <color indexed="10"/>
      </bottom>
      <diagonal/>
    </border>
    <border>
      <left/>
      <right style="dashDotDot">
        <color indexed="10"/>
      </right>
      <top/>
      <bottom style="dashDotDot">
        <color indexed="10"/>
      </bottom>
      <diagonal/>
    </border>
    <border>
      <left style="thin">
        <color indexed="55"/>
      </left>
      <right style="thin">
        <color indexed="55"/>
      </right>
      <top style="medium">
        <color indexed="64"/>
      </top>
      <bottom style="thin">
        <color indexed="55"/>
      </bottom>
      <diagonal/>
    </border>
    <border>
      <left/>
      <right/>
      <top/>
      <bottom style="medium">
        <color indexed="64"/>
      </bottom>
      <diagonal/>
    </border>
    <border>
      <left style="thin">
        <color indexed="55"/>
      </left>
      <right/>
      <top style="medium">
        <color indexed="64"/>
      </top>
      <bottom/>
      <diagonal/>
    </border>
    <border>
      <left/>
      <right style="medium">
        <color indexed="64"/>
      </right>
      <top style="medium">
        <color indexed="64"/>
      </top>
      <bottom/>
      <diagonal/>
    </border>
    <border>
      <left style="thin">
        <color indexed="55"/>
      </left>
      <right/>
      <top/>
      <bottom style="thin">
        <color indexed="64"/>
      </bottom>
      <diagonal/>
    </border>
    <border>
      <left/>
      <right style="medium">
        <color indexed="64"/>
      </right>
      <top/>
      <bottom style="thin">
        <color indexed="64"/>
      </bottom>
      <diagonal/>
    </border>
    <border>
      <left style="thin">
        <color indexed="23"/>
      </left>
      <right/>
      <top style="thin">
        <color indexed="23"/>
      </top>
      <bottom style="thin">
        <color indexed="55"/>
      </bottom>
      <diagonal/>
    </border>
    <border>
      <left/>
      <right style="thin">
        <color indexed="55"/>
      </right>
      <top style="thin">
        <color indexed="23"/>
      </top>
      <bottom style="thin">
        <color indexed="55"/>
      </bottom>
      <diagonal/>
    </border>
    <border>
      <left style="thin">
        <color indexed="23"/>
      </left>
      <right style="thin">
        <color indexed="55"/>
      </right>
      <top style="thin">
        <color indexed="23"/>
      </top>
      <bottom style="thin">
        <color indexed="23"/>
      </bottom>
      <diagonal/>
    </border>
    <border>
      <left style="thin">
        <color indexed="55"/>
      </left>
      <right style="thin">
        <color indexed="55"/>
      </right>
      <top style="thin">
        <color indexed="23"/>
      </top>
      <bottom style="thin">
        <color indexed="23"/>
      </bottom>
      <diagonal/>
    </border>
    <border>
      <left style="thin">
        <color indexed="55"/>
      </left>
      <right style="thin">
        <color indexed="23"/>
      </right>
      <top style="thin">
        <color indexed="23"/>
      </top>
      <bottom style="thin">
        <color indexed="23"/>
      </bottom>
      <diagonal/>
    </border>
    <border>
      <left style="thin">
        <color indexed="23"/>
      </left>
      <right/>
      <top style="thin">
        <color indexed="55"/>
      </top>
      <bottom style="thin">
        <color indexed="55"/>
      </bottom>
      <diagonal/>
    </border>
    <border>
      <left style="thin">
        <color indexed="55"/>
      </left>
      <right style="thin">
        <color indexed="23"/>
      </right>
      <top style="thin">
        <color indexed="55"/>
      </top>
      <bottom style="thin">
        <color indexed="55"/>
      </bottom>
      <diagonal/>
    </border>
    <border>
      <left style="thin">
        <color indexed="23"/>
      </left>
      <right/>
      <top style="thin">
        <color indexed="55"/>
      </top>
      <bottom style="thin">
        <color indexed="23"/>
      </bottom>
      <diagonal/>
    </border>
    <border>
      <left/>
      <right style="thin">
        <color indexed="55"/>
      </right>
      <top style="thin">
        <color indexed="55"/>
      </top>
      <bottom style="thin">
        <color indexed="23"/>
      </bottom>
      <diagonal/>
    </border>
    <border>
      <left style="thin">
        <color indexed="55"/>
      </left>
      <right style="thin">
        <color indexed="55"/>
      </right>
      <top style="thin">
        <color indexed="55"/>
      </top>
      <bottom style="thin">
        <color indexed="23"/>
      </bottom>
      <diagonal/>
    </border>
    <border>
      <left style="thin">
        <color indexed="55"/>
      </left>
      <right style="thin">
        <color indexed="23"/>
      </right>
      <top style="thin">
        <color indexed="55"/>
      </top>
      <bottom style="thin">
        <color indexed="23"/>
      </bottom>
      <diagonal/>
    </border>
    <border>
      <left style="medium">
        <color indexed="64"/>
      </left>
      <right/>
      <top style="medium">
        <color indexed="64"/>
      </top>
      <bottom style="medium">
        <color indexed="55"/>
      </bottom>
      <diagonal/>
    </border>
    <border>
      <left/>
      <right/>
      <top style="medium">
        <color indexed="64"/>
      </top>
      <bottom style="medium">
        <color indexed="55"/>
      </bottom>
      <diagonal/>
    </border>
    <border>
      <left/>
      <right style="medium">
        <color indexed="64"/>
      </right>
      <top style="medium">
        <color indexed="64"/>
      </top>
      <bottom style="medium">
        <color indexed="55"/>
      </bottom>
      <diagonal/>
    </border>
    <border>
      <left style="medium">
        <color indexed="64"/>
      </left>
      <right/>
      <top style="medium">
        <color indexed="55"/>
      </top>
      <bottom style="medium">
        <color indexed="64"/>
      </bottom>
      <diagonal/>
    </border>
    <border>
      <left/>
      <right/>
      <top style="medium">
        <color indexed="55"/>
      </top>
      <bottom style="medium">
        <color indexed="64"/>
      </bottom>
      <diagonal/>
    </border>
    <border>
      <left/>
      <right style="medium">
        <color indexed="64"/>
      </right>
      <top style="medium">
        <color indexed="55"/>
      </top>
      <bottom style="medium">
        <color indexed="64"/>
      </bottom>
      <diagonal/>
    </border>
    <border>
      <left style="medium">
        <color indexed="64"/>
      </left>
      <right/>
      <top style="medium">
        <color indexed="64"/>
      </top>
      <bottom/>
      <diagonal/>
    </border>
    <border>
      <left/>
      <right style="thin">
        <color indexed="55"/>
      </right>
      <top style="medium">
        <color indexed="64"/>
      </top>
      <bottom/>
      <diagonal/>
    </border>
    <border>
      <left style="medium">
        <color indexed="64"/>
      </left>
      <right/>
      <top/>
      <bottom style="thin">
        <color indexed="64"/>
      </bottom>
      <diagonal/>
    </border>
    <border>
      <left/>
      <right style="thin">
        <color indexed="55"/>
      </right>
      <top/>
      <bottom style="thin">
        <color indexed="64"/>
      </bottom>
      <diagonal/>
    </border>
    <border>
      <left/>
      <right style="thin">
        <color indexed="55"/>
      </right>
      <top style="medium">
        <color indexed="64"/>
      </top>
      <bottom style="thin">
        <color indexed="55"/>
      </bottom>
      <diagonal/>
    </border>
  </borders>
  <cellStyleXfs count="5">
    <xf numFmtId="0" fontId="0" fillId="0" borderId="0"/>
    <xf numFmtId="43" fontId="1" fillId="0" borderId="0" applyFont="0" applyFill="0" applyBorder="0" applyAlignment="0" applyProtection="0"/>
    <xf numFmtId="0" fontId="8" fillId="0" borderId="0" applyNumberFormat="0" applyFill="0" applyBorder="0" applyAlignment="0" applyProtection="0">
      <alignment vertical="top"/>
      <protection locked="0"/>
    </xf>
    <xf numFmtId="0" fontId="28" fillId="0" borderId="0"/>
    <xf numFmtId="0" fontId="25" fillId="0" borderId="0"/>
  </cellStyleXfs>
  <cellXfs count="137">
    <xf numFmtId="0" fontId="0" fillId="0" borderId="0" xfId="0"/>
    <xf numFmtId="0" fontId="5" fillId="0" borderId="0" xfId="0" applyFont="1"/>
    <xf numFmtId="0" fontId="2" fillId="0" borderId="0" xfId="0" applyFont="1" applyFill="1"/>
    <xf numFmtId="0" fontId="7" fillId="0" borderId="0" xfId="0" applyFont="1" applyFill="1"/>
    <xf numFmtId="0" fontId="5" fillId="0" borderId="0" xfId="0" applyFont="1" applyBorder="1" applyAlignment="1">
      <alignment horizontal="center"/>
    </xf>
    <xf numFmtId="0" fontId="4" fillId="0" borderId="0" xfId="0" applyFont="1" applyBorder="1" applyAlignment="1"/>
    <xf numFmtId="0" fontId="2" fillId="0" borderId="0" xfId="0" applyFont="1" applyFill="1" applyBorder="1"/>
    <xf numFmtId="0" fontId="5" fillId="0" borderId="0" xfId="0" applyFont="1" applyBorder="1"/>
    <xf numFmtId="0" fontId="0" fillId="0" borderId="0" xfId="0" applyBorder="1" applyAlignment="1"/>
    <xf numFmtId="0" fontId="4" fillId="0" borderId="0" xfId="0" applyFont="1" applyBorder="1"/>
    <xf numFmtId="0" fontId="5" fillId="0" borderId="0" xfId="0" applyFont="1" applyBorder="1" applyAlignment="1"/>
    <xf numFmtId="0" fontId="3" fillId="0" borderId="0" xfId="0" applyFont="1" applyFill="1" applyBorder="1" applyAlignment="1">
      <alignment horizontal="right"/>
    </xf>
    <xf numFmtId="0" fontId="4" fillId="0" borderId="0" xfId="0" applyFont="1" applyBorder="1" applyAlignment="1">
      <alignment horizontal="right"/>
    </xf>
    <xf numFmtId="0" fontId="4" fillId="2" borderId="1" xfId="0" applyFont="1" applyFill="1" applyBorder="1" applyAlignment="1">
      <alignment horizontal="center" vertical="center" wrapText="1"/>
    </xf>
    <xf numFmtId="0" fontId="2" fillId="0" borderId="0" xfId="0" applyFont="1" applyFill="1" applyAlignment="1">
      <alignment horizontal="center" wrapText="1"/>
    </xf>
    <xf numFmtId="0" fontId="4" fillId="0" borderId="0" xfId="0" applyFont="1" applyAlignment="1">
      <alignment horizontal="center" vertical="center" wrapText="1"/>
    </xf>
    <xf numFmtId="0" fontId="4" fillId="2" borderId="2" xfId="0" applyFont="1" applyFill="1" applyBorder="1" applyAlignment="1">
      <alignment horizontal="center" vertical="center" wrapText="1"/>
    </xf>
    <xf numFmtId="0" fontId="1" fillId="0" borderId="0" xfId="0" applyFont="1" applyFill="1" applyAlignment="1">
      <alignment wrapText="1"/>
    </xf>
    <xf numFmtId="0" fontId="13" fillId="0" borderId="0" xfId="0" applyFont="1" applyFill="1"/>
    <xf numFmtId="0" fontId="14" fillId="0" borderId="0" xfId="0" applyFont="1"/>
    <xf numFmtId="0" fontId="10" fillId="0" borderId="0" xfId="0" applyFont="1" applyAlignment="1">
      <alignment vertical="center"/>
    </xf>
    <xf numFmtId="0" fontId="14" fillId="0" borderId="0" xfId="0" applyFont="1" applyBorder="1" applyAlignment="1">
      <alignment vertical="center"/>
    </xf>
    <xf numFmtId="0" fontId="14" fillId="0" borderId="0" xfId="0" applyFont="1" applyBorder="1" applyAlignment="1">
      <alignment horizontal="right" vertical="center"/>
    </xf>
    <xf numFmtId="0" fontId="16" fillId="0" borderId="3" xfId="0" applyFont="1" applyBorder="1" applyAlignment="1">
      <alignment horizontal="right" vertical="center"/>
    </xf>
    <xf numFmtId="0" fontId="16" fillId="0" borderId="4" xfId="0" applyFont="1" applyBorder="1" applyAlignment="1">
      <alignment vertical="center"/>
    </xf>
    <xf numFmtId="43" fontId="5" fillId="0" borderId="5" xfId="1" applyFont="1" applyBorder="1"/>
    <xf numFmtId="0" fontId="18" fillId="0" borderId="0" xfId="0" applyFont="1"/>
    <xf numFmtId="0" fontId="1" fillId="0" borderId="0" xfId="0" applyFont="1" applyFill="1"/>
    <xf numFmtId="49" fontId="5" fillId="0" borderId="0" xfId="0" applyNumberFormat="1" applyFont="1" applyFill="1" applyAlignment="1">
      <alignment horizontal="center" wrapText="1"/>
    </xf>
    <xf numFmtId="0" fontId="5" fillId="0" borderId="0" xfId="0" applyFont="1" applyFill="1" applyAlignment="1">
      <alignment horizontal="center" wrapText="1"/>
    </xf>
    <xf numFmtId="0" fontId="5" fillId="0" borderId="0" xfId="0" applyFont="1" applyFill="1" applyAlignment="1" applyProtection="1">
      <alignment horizontal="left"/>
    </xf>
    <xf numFmtId="0" fontId="5" fillId="0" borderId="0" xfId="0" applyFont="1" applyFill="1" applyAlignment="1">
      <alignment horizontal="left"/>
    </xf>
    <xf numFmtId="0" fontId="5" fillId="0" borderId="0" xfId="0" applyFont="1" applyFill="1" applyBorder="1" applyAlignment="1" applyProtection="1">
      <alignment horizontal="left"/>
    </xf>
    <xf numFmtId="0" fontId="5" fillId="0" borderId="0" xfId="0" applyFont="1" applyFill="1" applyAlignment="1" applyProtection="1">
      <alignment horizontal="left" wrapText="1"/>
    </xf>
    <xf numFmtId="0" fontId="5" fillId="0" borderId="0" xfId="0" applyFont="1" applyFill="1" applyAlignment="1">
      <alignment horizontal="left" wrapText="1"/>
    </xf>
    <xf numFmtId="49" fontId="5" fillId="0" borderId="0" xfId="0" applyNumberFormat="1" applyFont="1" applyFill="1" applyAlignment="1">
      <alignment horizontal="center"/>
    </xf>
    <xf numFmtId="0" fontId="5" fillId="0" borderId="0" xfId="0" applyFont="1" applyFill="1" applyAlignment="1">
      <alignment horizontal="center"/>
    </xf>
    <xf numFmtId="49" fontId="5" fillId="0" borderId="0" xfId="0" applyNumberFormat="1" applyFont="1" applyFill="1" applyBorder="1" applyAlignment="1">
      <alignment horizontal="center"/>
    </xf>
    <xf numFmtId="0" fontId="5" fillId="0" borderId="0" xfId="0" applyFont="1" applyFill="1" applyBorder="1" applyAlignment="1">
      <alignment horizontal="center"/>
    </xf>
    <xf numFmtId="0" fontId="19" fillId="0" borderId="0" xfId="0" applyFont="1" applyAlignment="1">
      <alignment horizontal="center"/>
    </xf>
    <xf numFmtId="43" fontId="9" fillId="0" borderId="6" xfId="1" applyFont="1" applyFill="1" applyBorder="1" applyProtection="1">
      <protection locked="0"/>
    </xf>
    <xf numFmtId="0" fontId="21" fillId="0" borderId="0" xfId="0" applyFont="1" applyAlignment="1"/>
    <xf numFmtId="0" fontId="21" fillId="0" borderId="0" xfId="0" applyNumberFormat="1" applyFont="1" applyAlignment="1">
      <alignment wrapText="1"/>
    </xf>
    <xf numFmtId="0" fontId="21" fillId="0" borderId="0" xfId="0" applyFont="1"/>
    <xf numFmtId="0" fontId="22" fillId="0" borderId="0" xfId="2" applyFont="1" applyAlignment="1" applyProtection="1">
      <protection locked="0"/>
    </xf>
    <xf numFmtId="0" fontId="18" fillId="0" borderId="0" xfId="0" applyNumberFormat="1" applyFont="1" applyAlignment="1">
      <alignment wrapText="1"/>
    </xf>
    <xf numFmtId="0" fontId="18" fillId="0" borderId="0" xfId="0" applyNumberFormat="1" applyFont="1" applyAlignment="1">
      <alignment horizontal="left" wrapText="1" indent="2"/>
    </xf>
    <xf numFmtId="0" fontId="21" fillId="0" borderId="0" xfId="0" applyFont="1" applyAlignment="1">
      <alignment horizontal="left" wrapText="1" indent="2"/>
    </xf>
    <xf numFmtId="0" fontId="21" fillId="0" borderId="0" xfId="0" applyNumberFormat="1" applyFont="1" applyAlignment="1"/>
    <xf numFmtId="0" fontId="9" fillId="2" borderId="6" xfId="0" applyFont="1" applyFill="1" applyBorder="1" applyAlignment="1" applyProtection="1">
      <alignment horizontal="center"/>
      <protection hidden="1"/>
    </xf>
    <xf numFmtId="0" fontId="20" fillId="3" borderId="0" xfId="4" applyFont="1" applyFill="1" applyBorder="1" applyAlignment="1" applyProtection="1">
      <alignment horizontal="left"/>
      <protection hidden="1"/>
    </xf>
    <xf numFmtId="0" fontId="0" fillId="0" borderId="0" xfId="0" applyProtection="1">
      <protection hidden="1"/>
    </xf>
    <xf numFmtId="0" fontId="11" fillId="3" borderId="0" xfId="4" applyFont="1" applyFill="1" applyBorder="1" applyAlignment="1" applyProtection="1">
      <alignment horizontal="left"/>
      <protection hidden="1"/>
    </xf>
    <xf numFmtId="0" fontId="26" fillId="0" borderId="0" xfId="3" applyFont="1" applyBorder="1" applyProtection="1">
      <protection hidden="1"/>
    </xf>
    <xf numFmtId="0" fontId="27" fillId="0" borderId="0" xfId="3" applyFont="1" applyBorder="1" applyProtection="1">
      <protection hidden="1"/>
    </xf>
    <xf numFmtId="164" fontId="26" fillId="0" borderId="0" xfId="3" applyNumberFormat="1" applyFont="1" applyBorder="1" applyAlignment="1" applyProtection="1">
      <alignment horizontal="right"/>
      <protection hidden="1"/>
    </xf>
    <xf numFmtId="164" fontId="26" fillId="0" borderId="0" xfId="3" quotePrefix="1" applyNumberFormat="1" applyFont="1" applyBorder="1" applyAlignment="1" applyProtection="1">
      <alignment horizontal="right"/>
      <protection hidden="1"/>
    </xf>
    <xf numFmtId="164" fontId="27" fillId="0" borderId="0" xfId="3" applyNumberFormat="1" applyFont="1" applyBorder="1" applyAlignment="1" applyProtection="1">
      <alignment horizontal="right"/>
      <protection hidden="1"/>
    </xf>
    <xf numFmtId="164" fontId="0" fillId="0" borderId="0" xfId="0" applyNumberFormat="1" applyAlignment="1">
      <alignment horizontal="right"/>
    </xf>
    <xf numFmtId="0" fontId="3" fillId="0" borderId="0" xfId="0" applyNumberFormat="1" applyFont="1" applyAlignment="1"/>
    <xf numFmtId="49" fontId="20" fillId="0" borderId="0" xfId="0" applyNumberFormat="1" applyFont="1" applyFill="1" applyBorder="1" applyAlignment="1" applyProtection="1">
      <alignment horizontal="center"/>
      <protection hidden="1"/>
    </xf>
    <xf numFmtId="49" fontId="11" fillId="0" borderId="0" xfId="0" applyNumberFormat="1" applyFont="1" applyFill="1" applyBorder="1" applyAlignment="1" applyProtection="1">
      <alignment horizontal="center"/>
      <protection hidden="1"/>
    </xf>
    <xf numFmtId="0" fontId="0" fillId="0" borderId="0" xfId="0" applyFill="1" applyProtection="1">
      <protection hidden="1"/>
    </xf>
    <xf numFmtId="164" fontId="9" fillId="0" borderId="6" xfId="0" applyNumberFormat="1" applyFont="1" applyBorder="1" applyAlignment="1" applyProtection="1">
      <alignment horizontal="left"/>
      <protection locked="0"/>
    </xf>
    <xf numFmtId="164" fontId="9" fillId="2" borderId="6" xfId="0" applyNumberFormat="1" applyFont="1" applyFill="1" applyBorder="1" applyAlignment="1" applyProtection="1">
      <alignment horizontal="center"/>
      <protection hidden="1"/>
    </xf>
    <xf numFmtId="0" fontId="21" fillId="0" borderId="0" xfId="0" applyNumberFormat="1" applyFont="1" applyAlignment="1">
      <alignment wrapText="1"/>
    </xf>
    <xf numFmtId="0" fontId="21" fillId="0" borderId="0" xfId="0" applyFont="1" applyAlignment="1"/>
    <xf numFmtId="0" fontId="18" fillId="0" borderId="0" xfId="0" applyNumberFormat="1" applyFont="1" applyAlignment="1">
      <alignment wrapText="1"/>
    </xf>
    <xf numFmtId="0" fontId="0" fillId="0" borderId="0" xfId="0" applyAlignment="1"/>
    <xf numFmtId="0" fontId="0" fillId="0" borderId="0" xfId="0" applyAlignment="1">
      <alignment wrapText="1"/>
    </xf>
    <xf numFmtId="0" fontId="23" fillId="0" borderId="0" xfId="0" applyNumberFormat="1" applyFont="1" applyAlignment="1">
      <alignment wrapText="1"/>
    </xf>
    <xf numFmtId="0" fontId="24" fillId="0" borderId="0" xfId="0" applyFont="1" applyAlignment="1"/>
    <xf numFmtId="0" fontId="21" fillId="0" borderId="0" xfId="0" applyFont="1" applyAlignment="1">
      <alignment wrapText="1"/>
    </xf>
    <xf numFmtId="0" fontId="3" fillId="0" borderId="0" xfId="0" applyNumberFormat="1" applyFont="1" applyAlignment="1">
      <alignment wrapText="1"/>
    </xf>
    <xf numFmtId="0" fontId="18" fillId="0" borderId="0" xfId="0" applyNumberFormat="1" applyFont="1" applyAlignment="1">
      <alignment horizontal="left" wrapText="1" indent="2"/>
    </xf>
    <xf numFmtId="0" fontId="21" fillId="0" borderId="0" xfId="0" applyFont="1" applyAlignment="1">
      <alignment horizontal="left" wrapText="1" indent="2"/>
    </xf>
    <xf numFmtId="0" fontId="29" fillId="0" borderId="0" xfId="0" applyNumberFormat="1" applyFont="1" applyFill="1" applyAlignment="1">
      <alignment wrapText="1"/>
    </xf>
    <xf numFmtId="0" fontId="29" fillId="0" borderId="0" xfId="0" applyFont="1" applyFill="1" applyAlignment="1">
      <alignment wrapText="1"/>
    </xf>
    <xf numFmtId="0" fontId="21" fillId="0" borderId="0" xfId="0" applyNumberFormat="1" applyFont="1" applyAlignment="1"/>
    <xf numFmtId="0" fontId="2" fillId="0" borderId="0" xfId="0" applyNumberFormat="1" applyFont="1" applyAlignment="1">
      <alignment wrapText="1"/>
    </xf>
    <xf numFmtId="0" fontId="2" fillId="0" borderId="0" xfId="0" applyFont="1" applyAlignment="1">
      <alignment wrapText="1"/>
    </xf>
    <xf numFmtId="0" fontId="11" fillId="0" borderId="7" xfId="0" applyNumberFormat="1" applyFont="1" applyFill="1" applyBorder="1" applyAlignment="1" applyProtection="1">
      <alignment wrapText="1"/>
      <protection locked="0"/>
    </xf>
    <xf numFmtId="0" fontId="11" fillId="0" borderId="8" xfId="0" applyNumberFormat="1" applyFont="1" applyFill="1" applyBorder="1" applyAlignment="1" applyProtection="1">
      <alignment wrapText="1"/>
      <protection locked="0"/>
    </xf>
    <xf numFmtId="0" fontId="10" fillId="0" borderId="0" xfId="0" applyFont="1" applyAlignment="1">
      <alignment horizontal="center" vertical="center"/>
    </xf>
    <xf numFmtId="0" fontId="10" fillId="0" borderId="0" xfId="0" applyFont="1" applyBorder="1" applyAlignment="1">
      <alignment horizontal="center" vertical="center"/>
    </xf>
    <xf numFmtId="0" fontId="15" fillId="0" borderId="29" xfId="0" applyFont="1" applyBorder="1" applyAlignment="1">
      <alignment horizontal="right" vertical="center"/>
    </xf>
    <xf numFmtId="0" fontId="15" fillId="0" borderId="30" xfId="0" applyFont="1" applyBorder="1" applyAlignment="1">
      <alignment horizontal="right" vertical="center"/>
    </xf>
    <xf numFmtId="0" fontId="15" fillId="2" borderId="31" xfId="0" applyFont="1" applyFill="1" applyBorder="1" applyAlignment="1">
      <alignment horizontal="left" vertical="center"/>
    </xf>
    <xf numFmtId="0" fontId="15" fillId="2" borderId="32" xfId="0" applyFont="1" applyFill="1" applyBorder="1" applyAlignment="1">
      <alignment horizontal="left" vertical="center"/>
    </xf>
    <xf numFmtId="0" fontId="15" fillId="2" borderId="33" xfId="0" applyFont="1" applyFill="1" applyBorder="1" applyAlignment="1">
      <alignment horizontal="left" vertical="center"/>
    </xf>
    <xf numFmtId="0" fontId="15" fillId="0" borderId="34" xfId="0" applyFont="1" applyBorder="1" applyAlignment="1">
      <alignment horizontal="right" vertical="center"/>
    </xf>
    <xf numFmtId="0" fontId="15" fillId="0" borderId="8" xfId="0" applyFont="1" applyBorder="1" applyAlignment="1">
      <alignment horizontal="right" vertical="center"/>
    </xf>
    <xf numFmtId="0" fontId="15" fillId="0" borderId="6"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right" vertical="center"/>
    </xf>
    <xf numFmtId="0" fontId="15" fillId="0" borderId="37" xfId="0" applyFont="1" applyBorder="1" applyAlignment="1">
      <alignment horizontal="right"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20" fillId="0" borderId="43" xfId="0" applyFont="1" applyFill="1" applyBorder="1" applyAlignment="1">
      <alignment horizontal="center" wrapText="1"/>
    </xf>
    <xf numFmtId="0" fontId="20" fillId="0" borderId="44" xfId="0" applyFont="1" applyFill="1" applyBorder="1" applyAlignment="1">
      <alignment horizontal="center" wrapText="1"/>
    </xf>
    <xf numFmtId="0" fontId="20" fillId="0" borderId="45" xfId="0" applyFont="1" applyFill="1" applyBorder="1" applyAlignment="1">
      <alignment horizontal="center" wrapText="1"/>
    </xf>
    <xf numFmtId="0" fontId="4" fillId="2" borderId="46"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9" fillId="0" borderId="9" xfId="0" applyFont="1" applyBorder="1" applyAlignment="1" applyProtection="1">
      <alignment horizontal="center"/>
      <protection locked="0"/>
    </xf>
    <xf numFmtId="0" fontId="9" fillId="0" borderId="10" xfId="0" applyFont="1" applyBorder="1" applyAlignment="1" applyProtection="1">
      <alignment horizontal="center"/>
      <protection locked="0"/>
    </xf>
    <xf numFmtId="0" fontId="4" fillId="2" borderId="5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4" fillId="2" borderId="15" xfId="0" applyFont="1" applyFill="1" applyBorder="1" applyAlignment="1" applyProtection="1">
      <alignment horizontal="center" vertical="center"/>
      <protection hidden="1"/>
    </xf>
    <xf numFmtId="0" fontId="4" fillId="2" borderId="16" xfId="0" applyFont="1" applyFill="1" applyBorder="1" applyAlignment="1" applyProtection="1">
      <alignment horizontal="center" vertical="center"/>
      <protection hidden="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4" fillId="2"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4" fillId="2" borderId="23" xfId="0" quotePrefix="1"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5" fillId="0" borderId="0" xfId="0" applyFont="1" applyAlignment="1">
      <alignment horizontal="center"/>
    </xf>
    <xf numFmtId="0" fontId="2" fillId="2" borderId="11" xfId="0" applyFont="1" applyFill="1" applyBorder="1" applyAlignment="1">
      <alignment horizontal="center"/>
    </xf>
    <xf numFmtId="0" fontId="2" fillId="2" borderId="5" xfId="0" applyFont="1" applyFill="1" applyBorder="1" applyAlignment="1">
      <alignment horizont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5" fillId="0" borderId="14" xfId="0" applyFont="1" applyBorder="1" applyAlignment="1">
      <alignment horizontal="center"/>
    </xf>
  </cellXfs>
  <cellStyles count="5">
    <cellStyle name="Comma" xfId="1" builtinId="3"/>
    <cellStyle name="Hyperlink" xfId="2" builtinId="8"/>
    <cellStyle name="Normal" xfId="0" builtinId="0"/>
    <cellStyle name="Normal 2" xfId="3"/>
    <cellStyle name="Normal_BUDLRM4" xfId="4"/>
  </cellStyles>
  <dxfs count="11">
    <dxf>
      <fill>
        <patternFill>
          <bgColor indexed="44"/>
        </patternFill>
      </fill>
    </dxf>
    <dxf>
      <fill>
        <patternFill>
          <bgColor indexed="44"/>
        </patternFill>
      </fill>
    </dxf>
    <dxf>
      <font>
        <condense val="0"/>
        <extend val="0"/>
        <color auto="1"/>
      </font>
      <fill>
        <patternFill patternType="none">
          <bgColor indexed="65"/>
        </patternFill>
      </fill>
    </dxf>
    <dxf>
      <fill>
        <patternFill>
          <bgColor indexed="44"/>
        </patternFill>
      </fill>
    </dxf>
    <dxf>
      <fill>
        <patternFill>
          <bgColor indexed="44"/>
        </patternFill>
      </fill>
    </dxf>
    <dxf>
      <font>
        <condense val="0"/>
        <extend val="0"/>
        <color indexed="44"/>
      </font>
      <fill>
        <patternFill>
          <bgColor indexed="44"/>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57"/>
      </font>
      <fill>
        <patternFill>
          <bgColor indexed="42"/>
        </patternFill>
      </fill>
      <border>
        <left style="thin">
          <color indexed="57"/>
        </left>
        <right style="thin">
          <color indexed="57"/>
        </right>
        <top style="thin">
          <color indexed="57"/>
        </top>
        <bottom style="thin">
          <color indexed="57"/>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1219200</xdr:colOff>
      <xdr:row>0</xdr:row>
      <xdr:rowOff>180975</xdr:rowOff>
    </xdr:from>
    <xdr:to>
      <xdr:col>9</xdr:col>
      <xdr:colOff>276225</xdr:colOff>
      <xdr:row>0</xdr:row>
      <xdr:rowOff>866775</xdr:rowOff>
    </xdr:to>
    <xdr:pic>
      <xdr:nvPicPr>
        <xdr:cNvPr id="4132" name="Picture 1" descr="Picture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180975"/>
          <a:ext cx="21050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238125</xdr:colOff>
      <xdr:row>1</xdr:row>
      <xdr:rowOff>57150</xdr:rowOff>
    </xdr:from>
    <xdr:to>
      <xdr:col>2</xdr:col>
      <xdr:colOff>1562100</xdr:colOff>
      <xdr:row>5</xdr:row>
      <xdr:rowOff>66675</xdr:rowOff>
    </xdr:to>
    <xdr:pic>
      <xdr:nvPicPr>
        <xdr:cNvPr id="3127" name="Picture 4" descr="Picture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219075"/>
          <a:ext cx="21050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chools.finance@nottinghamcity.gov.uk" TargetMode="External"/><Relationship Id="rId1" Type="http://schemas.openxmlformats.org/officeDocument/2006/relationships/hyperlink" Target="mailto:schools.finance@nottinghamcity.gov.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0"/>
  <sheetViews>
    <sheetView showGridLines="0" showRowColHeaders="0" zoomScale="90" zoomScaleNormal="90" zoomScaleSheetLayoutView="80" workbookViewId="0">
      <selection activeCell="F24" sqref="F24"/>
    </sheetView>
  </sheetViews>
  <sheetFormatPr defaultColWidth="9.109375" defaultRowHeight="39" customHeight="1" x14ac:dyDescent="0.25"/>
  <cols>
    <col min="1" max="1" width="28.88671875" style="42" customWidth="1"/>
    <col min="2" max="2" width="34.5546875" style="43" bestFit="1" customWidth="1"/>
    <col min="3" max="3" width="9.109375" style="43"/>
    <col min="4" max="4" width="7.109375" style="43" customWidth="1"/>
    <col min="5" max="5" width="21.44140625" style="43" customWidth="1"/>
    <col min="6" max="6" width="18.109375" style="43" customWidth="1"/>
    <col min="7" max="16384" width="9.109375" style="43"/>
  </cols>
  <sheetData>
    <row r="1" spans="1:10" s="26" customFormat="1" ht="70.5" customHeight="1" x14ac:dyDescent="0.3">
      <c r="A1" s="70" t="s">
        <v>138</v>
      </c>
      <c r="B1" s="71"/>
      <c r="C1" s="71"/>
      <c r="D1" s="71"/>
      <c r="E1" s="71"/>
      <c r="F1" s="71"/>
      <c r="G1" s="71"/>
      <c r="H1" s="71"/>
      <c r="I1" s="41"/>
      <c r="J1" s="41"/>
    </row>
    <row r="2" spans="1:10" ht="15" x14ac:dyDescent="0.25"/>
    <row r="3" spans="1:10" ht="15.6" x14ac:dyDescent="0.3">
      <c r="A3" s="67" t="s">
        <v>58</v>
      </c>
      <c r="B3" s="68"/>
      <c r="C3" s="68"/>
      <c r="D3" s="68"/>
      <c r="E3" s="68"/>
      <c r="F3" s="68"/>
      <c r="G3" s="68"/>
      <c r="H3" s="68"/>
    </row>
    <row r="4" spans="1:10" ht="15" x14ac:dyDescent="0.25"/>
    <row r="5" spans="1:10" ht="15" x14ac:dyDescent="0.25">
      <c r="A5" s="65" t="s">
        <v>59</v>
      </c>
      <c r="B5" s="66"/>
      <c r="C5" s="66"/>
      <c r="D5" s="66"/>
      <c r="E5" s="66"/>
      <c r="F5" s="66"/>
      <c r="G5" s="66"/>
      <c r="H5" s="66"/>
      <c r="I5" s="41"/>
      <c r="J5" s="41"/>
    </row>
    <row r="6" spans="1:10" ht="15" x14ac:dyDescent="0.25"/>
    <row r="7" spans="1:10" ht="30" customHeight="1" x14ac:dyDescent="0.25">
      <c r="A7" s="65" t="s">
        <v>62</v>
      </c>
      <c r="B7" s="66"/>
      <c r="C7" s="66"/>
      <c r="D7" s="66"/>
      <c r="E7" s="66"/>
      <c r="F7" s="66"/>
      <c r="G7" s="66"/>
      <c r="H7" s="66"/>
      <c r="I7" s="41"/>
      <c r="J7" s="41"/>
    </row>
    <row r="8" spans="1:10" ht="15" x14ac:dyDescent="0.25"/>
    <row r="9" spans="1:10" ht="30" customHeight="1" x14ac:dyDescent="0.25">
      <c r="A9" s="65" t="s">
        <v>60</v>
      </c>
      <c r="B9" s="66"/>
      <c r="C9" s="66"/>
      <c r="D9" s="66"/>
      <c r="E9" s="66"/>
      <c r="F9" s="66"/>
      <c r="G9" s="66"/>
      <c r="H9" s="66"/>
      <c r="I9" s="41"/>
      <c r="J9" s="41"/>
    </row>
    <row r="10" spans="1:10" ht="15" x14ac:dyDescent="0.25"/>
    <row r="11" spans="1:10" ht="15" x14ac:dyDescent="0.25"/>
    <row r="12" spans="1:10" ht="15" x14ac:dyDescent="0.25"/>
    <row r="13" spans="1:10" ht="15.6" x14ac:dyDescent="0.3">
      <c r="A13" s="45" t="s">
        <v>54</v>
      </c>
    </row>
    <row r="14" spans="1:10" ht="30" customHeight="1" x14ac:dyDescent="0.25">
      <c r="A14" s="65" t="s">
        <v>64</v>
      </c>
      <c r="B14" s="66"/>
      <c r="C14" s="66"/>
      <c r="D14" s="66"/>
      <c r="E14" s="66"/>
      <c r="F14" s="66"/>
      <c r="G14" s="66"/>
      <c r="H14" s="66"/>
    </row>
    <row r="15" spans="1:10" ht="30" customHeight="1" x14ac:dyDescent="0.25">
      <c r="A15" s="59" t="s">
        <v>125</v>
      </c>
      <c r="B15" s="41"/>
      <c r="C15" s="41"/>
      <c r="D15" s="41"/>
      <c r="E15" s="41"/>
      <c r="F15" s="41"/>
      <c r="G15" s="41"/>
      <c r="H15" s="41"/>
    </row>
    <row r="16" spans="1:10" ht="30" customHeight="1" x14ac:dyDescent="0.25">
      <c r="A16" s="65" t="s">
        <v>65</v>
      </c>
      <c r="B16" s="72"/>
      <c r="C16" s="72"/>
      <c r="D16" s="72"/>
      <c r="E16" s="72"/>
      <c r="F16" s="72"/>
      <c r="G16" s="72"/>
      <c r="H16" s="72"/>
    </row>
    <row r="17" spans="1:9" ht="30" customHeight="1" x14ac:dyDescent="0.25">
      <c r="A17" s="73" t="s">
        <v>126</v>
      </c>
      <c r="B17" s="72"/>
      <c r="C17" s="72"/>
      <c r="D17" s="72"/>
      <c r="E17" s="72"/>
      <c r="F17" s="72"/>
      <c r="G17" s="72"/>
      <c r="H17" s="72"/>
    </row>
    <row r="18" spans="1:9" ht="30" customHeight="1" x14ac:dyDescent="0.25">
      <c r="A18" s="78" t="s">
        <v>61</v>
      </c>
      <c r="B18" s="68"/>
      <c r="C18" s="68"/>
      <c r="D18" s="68"/>
      <c r="E18" s="68"/>
      <c r="F18" s="68"/>
      <c r="G18" s="68"/>
      <c r="H18" s="68"/>
    </row>
    <row r="19" spans="1:9" ht="45" customHeight="1" x14ac:dyDescent="0.25">
      <c r="A19" s="65" t="s">
        <v>66</v>
      </c>
      <c r="B19" s="69"/>
      <c r="C19" s="69"/>
      <c r="D19" s="69"/>
      <c r="E19" s="69"/>
      <c r="F19" s="69"/>
      <c r="G19" s="69"/>
      <c r="H19" s="69"/>
      <c r="I19" s="69"/>
    </row>
    <row r="20" spans="1:9" ht="30" customHeight="1" x14ac:dyDescent="0.25">
      <c r="A20" s="65" t="s">
        <v>63</v>
      </c>
      <c r="B20" s="72"/>
      <c r="C20" s="72"/>
      <c r="D20" s="72"/>
      <c r="E20" s="72"/>
      <c r="F20" s="72"/>
      <c r="G20" s="72"/>
      <c r="H20" s="72"/>
    </row>
    <row r="21" spans="1:9" ht="15" x14ac:dyDescent="0.25">
      <c r="A21" s="74" t="s">
        <v>56</v>
      </c>
      <c r="B21" s="75"/>
      <c r="C21" s="75"/>
      <c r="D21" s="75"/>
      <c r="E21" s="75"/>
      <c r="F21" s="75"/>
      <c r="G21" s="75"/>
      <c r="H21" s="75"/>
    </row>
    <row r="22" spans="1:9" ht="62.25" customHeight="1" x14ac:dyDescent="0.25">
      <c r="A22" s="74" t="s">
        <v>57</v>
      </c>
      <c r="B22" s="75"/>
      <c r="C22" s="75"/>
      <c r="D22" s="75"/>
      <c r="E22" s="75"/>
      <c r="F22" s="75"/>
      <c r="G22" s="75"/>
      <c r="H22" s="75"/>
    </row>
    <row r="23" spans="1:9" ht="30.75" customHeight="1" x14ac:dyDescent="0.3">
      <c r="A23" s="46"/>
      <c r="B23" s="47"/>
      <c r="C23" s="47"/>
      <c r="D23" s="47"/>
      <c r="E23" s="47"/>
      <c r="F23" s="47"/>
      <c r="G23" s="47"/>
      <c r="H23" s="47"/>
    </row>
    <row r="24" spans="1:9" ht="15" x14ac:dyDescent="0.25">
      <c r="A24" s="48" t="s">
        <v>52</v>
      </c>
      <c r="C24" s="41"/>
      <c r="D24" s="41"/>
      <c r="E24" s="41"/>
      <c r="F24" s="44" t="s">
        <v>53</v>
      </c>
      <c r="G24" s="41"/>
      <c r="H24" s="41"/>
    </row>
    <row r="25" spans="1:9" ht="15" x14ac:dyDescent="0.25">
      <c r="A25" s="48"/>
      <c r="C25" s="41"/>
      <c r="D25" s="41"/>
      <c r="E25" s="41"/>
      <c r="F25" s="44"/>
      <c r="G25" s="41"/>
      <c r="H25" s="41"/>
    </row>
    <row r="26" spans="1:9" ht="15" x14ac:dyDescent="0.25">
      <c r="A26" s="73" t="s">
        <v>127</v>
      </c>
      <c r="B26" s="66"/>
      <c r="C26" s="66"/>
      <c r="D26" s="66"/>
      <c r="E26" s="66"/>
      <c r="F26" s="44" t="s">
        <v>53</v>
      </c>
    </row>
    <row r="27" spans="1:9" ht="39" customHeight="1" x14ac:dyDescent="0.25">
      <c r="A27" s="65"/>
      <c r="B27" s="72"/>
      <c r="C27" s="72"/>
      <c r="D27" s="72"/>
      <c r="E27" s="72"/>
      <c r="F27" s="72"/>
      <c r="G27" s="72"/>
      <c r="H27" s="72"/>
    </row>
    <row r="28" spans="1:9" ht="39" customHeight="1" x14ac:dyDescent="0.25">
      <c r="A28" s="76"/>
      <c r="B28" s="77"/>
      <c r="C28" s="77"/>
      <c r="D28" s="77"/>
      <c r="E28" s="77"/>
      <c r="F28" s="77"/>
      <c r="G28" s="77"/>
      <c r="H28" s="77"/>
    </row>
    <row r="29" spans="1:9" ht="39" customHeight="1" x14ac:dyDescent="0.25">
      <c r="A29" s="79" t="s">
        <v>139</v>
      </c>
      <c r="B29" s="80"/>
      <c r="C29" s="80"/>
      <c r="D29" s="80"/>
      <c r="E29" s="80"/>
      <c r="F29" s="80"/>
      <c r="G29" s="80"/>
      <c r="H29" s="80"/>
    </row>
    <row r="30" spans="1:9" ht="39" customHeight="1" x14ac:dyDescent="0.25">
      <c r="A30" s="65"/>
      <c r="B30" s="72"/>
      <c r="C30" s="72"/>
      <c r="D30" s="72"/>
      <c r="E30" s="72"/>
      <c r="F30" s="72"/>
      <c r="G30" s="72"/>
      <c r="H30" s="72"/>
    </row>
  </sheetData>
  <sheetProtection password="EED8" sheet="1" objects="1" scenarios="1" selectLockedCells="1"/>
  <mergeCells count="18">
    <mergeCell ref="A30:H30"/>
    <mergeCell ref="A16:H16"/>
    <mergeCell ref="A17:H17"/>
    <mergeCell ref="A20:H20"/>
    <mergeCell ref="A21:H21"/>
    <mergeCell ref="A22:H22"/>
    <mergeCell ref="A27:H27"/>
    <mergeCell ref="A28:H28"/>
    <mergeCell ref="A18:H18"/>
    <mergeCell ref="A29:H29"/>
    <mergeCell ref="A26:E26"/>
    <mergeCell ref="A14:H14"/>
    <mergeCell ref="A3:H3"/>
    <mergeCell ref="A19:I19"/>
    <mergeCell ref="A1:H1"/>
    <mergeCell ref="A5:H5"/>
    <mergeCell ref="A7:H7"/>
    <mergeCell ref="A9:H9"/>
  </mergeCells>
  <phoneticPr fontId="2" type="noConversion"/>
  <hyperlinks>
    <hyperlink ref="F26" r:id="rId1"/>
    <hyperlink ref="F24" r:id="rId2"/>
  </hyperlinks>
  <pageMargins left="0.75" right="0.75" top="1" bottom="1" header="0.5" footer="0.5"/>
  <pageSetup paperSize="9" scale="56" orientation="portrait" r:id="rId3"/>
  <headerFooter alignWithMargins="0">
    <oddFooter>&amp;Lversion 2017.18 V1</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39"/>
  <sheetViews>
    <sheetView workbookViewId="0">
      <selection activeCell="C11" sqref="C11"/>
    </sheetView>
  </sheetViews>
  <sheetFormatPr defaultColWidth="9.109375" defaultRowHeight="13.2" x14ac:dyDescent="0.25"/>
  <cols>
    <col min="1" max="1" width="33" style="31" bestFit="1" customWidth="1"/>
    <col min="2" max="2" width="6" style="35" bestFit="1" customWidth="1"/>
    <col min="3" max="3" width="10" style="36" bestFit="1" customWidth="1"/>
    <col min="4" max="4" width="9.109375" style="1"/>
    <col min="5" max="5" width="24.33203125" style="1" bestFit="1" customWidth="1"/>
    <col min="6" max="16384" width="9.109375" style="1"/>
  </cols>
  <sheetData>
    <row r="1" spans="1:3" x14ac:dyDescent="0.25">
      <c r="B1" s="35" t="s">
        <v>8</v>
      </c>
      <c r="C1" s="36" t="s">
        <v>8</v>
      </c>
    </row>
    <row r="2" spans="1:3" x14ac:dyDescent="0.25">
      <c r="A2" s="30" t="s">
        <v>9</v>
      </c>
      <c r="B2" s="35">
        <v>85021</v>
      </c>
      <c r="C2" s="36">
        <v>51567</v>
      </c>
    </row>
    <row r="3" spans="1:3" x14ac:dyDescent="0.25">
      <c r="A3" s="30" t="s">
        <v>10</v>
      </c>
      <c r="B3" s="35">
        <v>85050</v>
      </c>
      <c r="C3" s="36">
        <v>55813</v>
      </c>
    </row>
    <row r="4" spans="1:3" x14ac:dyDescent="0.25">
      <c r="A4" s="32" t="s">
        <v>51</v>
      </c>
      <c r="B4" s="37">
        <v>85022</v>
      </c>
      <c r="C4" s="38">
        <v>55770</v>
      </c>
    </row>
    <row r="5" spans="1:3" x14ac:dyDescent="0.25">
      <c r="A5" s="32" t="s">
        <v>11</v>
      </c>
      <c r="B5" s="37">
        <v>85023</v>
      </c>
      <c r="C5" s="38">
        <v>56825</v>
      </c>
    </row>
    <row r="6" spans="1:3" x14ac:dyDescent="0.25">
      <c r="A6" s="32" t="s">
        <v>12</v>
      </c>
      <c r="B6" s="37">
        <v>85024</v>
      </c>
      <c r="C6" s="38">
        <v>56870</v>
      </c>
    </row>
    <row r="7" spans="1:3" x14ac:dyDescent="0.25">
      <c r="A7" s="30" t="s">
        <v>13</v>
      </c>
      <c r="B7" s="35">
        <v>85025</v>
      </c>
      <c r="C7" s="36">
        <v>55737</v>
      </c>
    </row>
    <row r="8" spans="1:3" x14ac:dyDescent="0.25">
      <c r="A8" s="33" t="s">
        <v>14</v>
      </c>
      <c r="B8" s="28">
        <v>85026</v>
      </c>
      <c r="C8" s="29">
        <v>52953</v>
      </c>
    </row>
    <row r="9" spans="1:3" x14ac:dyDescent="0.25">
      <c r="A9" s="33" t="s">
        <v>15</v>
      </c>
      <c r="B9" s="28">
        <v>85027</v>
      </c>
      <c r="C9" s="29">
        <v>53273</v>
      </c>
    </row>
    <row r="10" spans="1:3" x14ac:dyDescent="0.25">
      <c r="A10" s="33" t="s">
        <v>140</v>
      </c>
      <c r="B10" s="28">
        <v>85052</v>
      </c>
      <c r="C10" s="29">
        <v>55727</v>
      </c>
    </row>
    <row r="11" spans="1:3" x14ac:dyDescent="0.25">
      <c r="A11" s="31" t="s">
        <v>16</v>
      </c>
      <c r="B11" s="35">
        <v>85028</v>
      </c>
      <c r="C11" s="36">
        <v>56872</v>
      </c>
    </row>
    <row r="12" spans="1:3" x14ac:dyDescent="0.25">
      <c r="A12" s="31" t="s">
        <v>17</v>
      </c>
      <c r="B12" s="35">
        <v>85029</v>
      </c>
      <c r="C12" s="36">
        <v>50298</v>
      </c>
    </row>
    <row r="13" spans="1:3" x14ac:dyDescent="0.25">
      <c r="A13" s="31" t="s">
        <v>18</v>
      </c>
      <c r="B13" s="35">
        <v>85030</v>
      </c>
      <c r="C13" s="36">
        <v>53762</v>
      </c>
    </row>
    <row r="14" spans="1:3" x14ac:dyDescent="0.25">
      <c r="A14" s="30" t="s">
        <v>19</v>
      </c>
      <c r="B14" s="35">
        <v>85031</v>
      </c>
      <c r="C14" s="36">
        <v>50193</v>
      </c>
    </row>
    <row r="15" spans="1:3" x14ac:dyDescent="0.25">
      <c r="A15" s="31" t="s">
        <v>20</v>
      </c>
      <c r="B15" s="35">
        <v>85032</v>
      </c>
      <c r="C15" s="36">
        <v>55725</v>
      </c>
    </row>
    <row r="16" spans="1:3" x14ac:dyDescent="0.25">
      <c r="A16" s="31" t="s">
        <v>21</v>
      </c>
      <c r="B16" s="35">
        <v>85033</v>
      </c>
      <c r="C16" s="36">
        <v>53275</v>
      </c>
    </row>
    <row r="17" spans="1:3" x14ac:dyDescent="0.25">
      <c r="A17" s="31" t="s">
        <v>22</v>
      </c>
      <c r="B17" s="35">
        <v>85034</v>
      </c>
      <c r="C17" s="36">
        <v>55723</v>
      </c>
    </row>
    <row r="18" spans="1:3" x14ac:dyDescent="0.25">
      <c r="A18" s="31" t="s">
        <v>132</v>
      </c>
      <c r="B18" s="35">
        <v>85009</v>
      </c>
      <c r="C18" s="39">
        <v>9153862</v>
      </c>
    </row>
    <row r="19" spans="1:3" x14ac:dyDescent="0.25">
      <c r="A19" s="31" t="s">
        <v>23</v>
      </c>
      <c r="B19" s="35">
        <v>85035</v>
      </c>
      <c r="C19" s="36">
        <v>55787</v>
      </c>
    </row>
    <row r="20" spans="1:3" x14ac:dyDescent="0.25">
      <c r="A20" s="31" t="s">
        <v>24</v>
      </c>
      <c r="B20" s="35">
        <v>85036</v>
      </c>
      <c r="C20" s="36">
        <v>51796</v>
      </c>
    </row>
    <row r="21" spans="1:3" x14ac:dyDescent="0.25">
      <c r="A21" s="31" t="s">
        <v>25</v>
      </c>
      <c r="B21" s="35">
        <v>85037</v>
      </c>
      <c r="C21" s="36">
        <v>53261</v>
      </c>
    </row>
    <row r="22" spans="1:3" x14ac:dyDescent="0.25">
      <c r="A22" s="31" t="s">
        <v>26</v>
      </c>
      <c r="B22" s="35">
        <v>85020</v>
      </c>
      <c r="C22" s="36">
        <v>59090</v>
      </c>
    </row>
    <row r="23" spans="1:3" x14ac:dyDescent="0.25">
      <c r="A23" s="31" t="s">
        <v>27</v>
      </c>
      <c r="B23" s="35">
        <v>85000</v>
      </c>
      <c r="C23" s="36">
        <v>53265</v>
      </c>
    </row>
    <row r="24" spans="1:3" x14ac:dyDescent="0.25">
      <c r="A24" s="31" t="s">
        <v>28</v>
      </c>
      <c r="B24" s="35">
        <v>85038</v>
      </c>
      <c r="C24" s="36">
        <v>53775</v>
      </c>
    </row>
    <row r="25" spans="1:3" x14ac:dyDescent="0.25">
      <c r="A25" s="31" t="s">
        <v>29</v>
      </c>
      <c r="B25" s="35">
        <v>85039</v>
      </c>
      <c r="C25" s="36">
        <v>53982</v>
      </c>
    </row>
    <row r="26" spans="1:3" x14ac:dyDescent="0.25">
      <c r="A26" s="31" t="s">
        <v>30</v>
      </c>
      <c r="B26" s="35">
        <v>85001</v>
      </c>
      <c r="C26" s="36">
        <v>9155815</v>
      </c>
    </row>
    <row r="27" spans="1:3" x14ac:dyDescent="0.25">
      <c r="A27" s="31" t="s">
        <v>31</v>
      </c>
      <c r="B27" s="35">
        <v>85040</v>
      </c>
      <c r="C27" s="36">
        <v>55755</v>
      </c>
    </row>
    <row r="28" spans="1:3" x14ac:dyDescent="0.25">
      <c r="A28" s="31" t="s">
        <v>32</v>
      </c>
      <c r="B28" s="35">
        <v>85051</v>
      </c>
      <c r="C28" s="36">
        <v>53780</v>
      </c>
    </row>
    <row r="29" spans="1:3" x14ac:dyDescent="0.25">
      <c r="A29" s="31" t="s">
        <v>33</v>
      </c>
      <c r="B29" s="35">
        <v>85041</v>
      </c>
      <c r="C29" s="36">
        <v>59146</v>
      </c>
    </row>
    <row r="30" spans="1:3" x14ac:dyDescent="0.25">
      <c r="A30" s="31" t="s">
        <v>34</v>
      </c>
      <c r="B30" s="35">
        <v>85043</v>
      </c>
      <c r="C30" s="36">
        <v>55763</v>
      </c>
    </row>
    <row r="31" spans="1:3" x14ac:dyDescent="0.25">
      <c r="A31" s="31" t="s">
        <v>35</v>
      </c>
      <c r="B31" s="35">
        <v>85044</v>
      </c>
      <c r="C31" s="36">
        <v>55756</v>
      </c>
    </row>
    <row r="32" spans="1:3" x14ac:dyDescent="0.25">
      <c r="A32" s="31" t="s">
        <v>36</v>
      </c>
      <c r="B32" s="35">
        <v>85046</v>
      </c>
      <c r="C32" s="36">
        <v>50045</v>
      </c>
    </row>
    <row r="33" spans="1:3" x14ac:dyDescent="0.25">
      <c r="A33" s="31" t="s">
        <v>37</v>
      </c>
      <c r="B33" s="35">
        <v>85047</v>
      </c>
      <c r="C33" s="36">
        <v>53890</v>
      </c>
    </row>
    <row r="34" spans="1:3" x14ac:dyDescent="0.25">
      <c r="A34" s="31" t="s">
        <v>38</v>
      </c>
      <c r="B34" s="35">
        <v>85048</v>
      </c>
      <c r="C34" s="36">
        <v>57515</v>
      </c>
    </row>
    <row r="36" spans="1:3" ht="105.6" x14ac:dyDescent="0.25">
      <c r="A36" s="34" t="s">
        <v>50</v>
      </c>
    </row>
    <row r="38" spans="1:3" x14ac:dyDescent="0.25">
      <c r="A38" s="31" t="s">
        <v>43</v>
      </c>
    </row>
    <row r="39" spans="1:3" x14ac:dyDescent="0.25">
      <c r="A39" s="31" t="s">
        <v>44</v>
      </c>
    </row>
  </sheetData>
  <sheetProtection password="EED8" sheet="1" objects="1" scenarios="1"/>
  <sortState ref="A2:C36">
    <sortCondition ref="A2:A36"/>
  </sortState>
  <phoneticPr fontId="2"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I204"/>
  <sheetViews>
    <sheetView workbookViewId="0">
      <selection activeCell="A8" sqref="A8"/>
    </sheetView>
  </sheetViews>
  <sheetFormatPr defaultRowHeight="13.2" x14ac:dyDescent="0.25"/>
  <cols>
    <col min="1" max="1" width="9.109375" style="62"/>
    <col min="2" max="2" width="9.109375" style="51"/>
    <col min="8" max="8" width="13.6640625" style="58" customWidth="1"/>
  </cols>
  <sheetData>
    <row r="2" spans="1:9" ht="13.8" x14ac:dyDescent="0.25">
      <c r="A2" s="60" t="s">
        <v>368</v>
      </c>
      <c r="B2" s="50" t="s">
        <v>369</v>
      </c>
      <c r="H2" s="55"/>
      <c r="I2" s="53"/>
    </row>
    <row r="3" spans="1:9" ht="13.8" x14ac:dyDescent="0.25">
      <c r="A3" s="60" t="s">
        <v>363</v>
      </c>
      <c r="B3" s="50" t="s">
        <v>83</v>
      </c>
      <c r="H3" s="56"/>
      <c r="I3" s="53"/>
    </row>
    <row r="4" spans="1:9" ht="13.8" x14ac:dyDescent="0.25">
      <c r="A4" s="60" t="s">
        <v>364</v>
      </c>
      <c r="B4" s="50" t="s">
        <v>365</v>
      </c>
      <c r="H4" s="55"/>
      <c r="I4" s="53"/>
    </row>
    <row r="5" spans="1:9" ht="13.8" x14ac:dyDescent="0.25">
      <c r="A5" s="60" t="s">
        <v>366</v>
      </c>
      <c r="B5" s="50" t="s">
        <v>367</v>
      </c>
      <c r="H5" s="55"/>
      <c r="I5" s="53"/>
    </row>
    <row r="6" spans="1:9" ht="13.8" x14ac:dyDescent="0.25">
      <c r="A6" s="61" t="s">
        <v>174</v>
      </c>
      <c r="B6" s="50" t="s">
        <v>175</v>
      </c>
      <c r="H6" s="55"/>
      <c r="I6" s="53"/>
    </row>
    <row r="7" spans="1:9" ht="13.8" x14ac:dyDescent="0.25">
      <c r="A7" s="60">
        <v>1331</v>
      </c>
      <c r="B7" s="50" t="s">
        <v>183</v>
      </c>
      <c r="H7" s="55"/>
      <c r="I7" s="53"/>
    </row>
    <row r="8" spans="1:9" ht="13.8" x14ac:dyDescent="0.25">
      <c r="A8" s="61" t="s">
        <v>273</v>
      </c>
      <c r="B8" s="50" t="s">
        <v>274</v>
      </c>
      <c r="H8" s="55"/>
      <c r="I8" s="53"/>
    </row>
    <row r="9" spans="1:9" ht="13.8" x14ac:dyDescent="0.25">
      <c r="A9" s="61" t="s">
        <v>271</v>
      </c>
      <c r="B9" s="50" t="s">
        <v>272</v>
      </c>
      <c r="H9" s="55"/>
      <c r="I9" s="53"/>
    </row>
    <row r="10" spans="1:9" ht="13.8" x14ac:dyDescent="0.25">
      <c r="A10" s="61" t="s">
        <v>269</v>
      </c>
      <c r="B10" s="50" t="s">
        <v>270</v>
      </c>
      <c r="H10" s="55"/>
      <c r="I10" s="53"/>
    </row>
    <row r="11" spans="1:9" ht="13.8" x14ac:dyDescent="0.25">
      <c r="A11" s="61" t="s">
        <v>281</v>
      </c>
      <c r="B11" s="50" t="s">
        <v>282</v>
      </c>
      <c r="H11" s="55"/>
      <c r="I11" s="53"/>
    </row>
    <row r="12" spans="1:9" ht="13.8" x14ac:dyDescent="0.25">
      <c r="A12" s="61" t="s">
        <v>279</v>
      </c>
      <c r="B12" s="52" t="s">
        <v>280</v>
      </c>
      <c r="H12" s="55"/>
      <c r="I12" s="53"/>
    </row>
    <row r="13" spans="1:9" ht="13.8" x14ac:dyDescent="0.25">
      <c r="A13" s="60" t="s">
        <v>286</v>
      </c>
      <c r="B13" s="50" t="s">
        <v>287</v>
      </c>
      <c r="H13" s="55"/>
      <c r="I13" s="53"/>
    </row>
    <row r="14" spans="1:9" ht="13.8" x14ac:dyDescent="0.25">
      <c r="A14" s="60" t="s">
        <v>383</v>
      </c>
      <c r="B14" s="50" t="s">
        <v>384</v>
      </c>
      <c r="H14" s="56"/>
      <c r="I14" s="53"/>
    </row>
    <row r="15" spans="1:9" ht="13.8" x14ac:dyDescent="0.25">
      <c r="A15" s="60" t="s">
        <v>310</v>
      </c>
      <c r="B15" s="50" t="s">
        <v>311</v>
      </c>
      <c r="H15" s="55"/>
      <c r="I15" s="53"/>
    </row>
    <row r="16" spans="1:9" ht="13.8" x14ac:dyDescent="0.25">
      <c r="A16" s="60" t="s">
        <v>288</v>
      </c>
      <c r="B16" s="50" t="s">
        <v>84</v>
      </c>
      <c r="H16" s="55"/>
      <c r="I16" s="53"/>
    </row>
    <row r="17" spans="1:9" ht="13.8" x14ac:dyDescent="0.25">
      <c r="A17" s="60" t="s">
        <v>305</v>
      </c>
      <c r="B17" s="50" t="s">
        <v>85</v>
      </c>
      <c r="H17" s="55"/>
      <c r="I17" s="53"/>
    </row>
    <row r="18" spans="1:9" ht="13.8" x14ac:dyDescent="0.25">
      <c r="A18" s="60" t="s">
        <v>306</v>
      </c>
      <c r="B18" s="50" t="s">
        <v>86</v>
      </c>
      <c r="H18" s="55"/>
      <c r="I18" s="53"/>
    </row>
    <row r="19" spans="1:9" ht="13.8" x14ac:dyDescent="0.25">
      <c r="A19" s="60" t="s">
        <v>307</v>
      </c>
      <c r="B19" s="50" t="s">
        <v>87</v>
      </c>
      <c r="H19" s="55"/>
      <c r="I19" s="53"/>
    </row>
    <row r="20" spans="1:9" ht="13.8" x14ac:dyDescent="0.25">
      <c r="A20" s="60" t="s">
        <v>312</v>
      </c>
      <c r="B20" s="50" t="s">
        <v>313</v>
      </c>
      <c r="H20" s="55"/>
      <c r="I20" s="53"/>
    </row>
    <row r="21" spans="1:9" ht="13.8" x14ac:dyDescent="0.25">
      <c r="A21" s="60" t="s">
        <v>308</v>
      </c>
      <c r="B21" s="50" t="s">
        <v>309</v>
      </c>
      <c r="H21" s="55"/>
      <c r="I21" s="53"/>
    </row>
    <row r="22" spans="1:9" ht="13.8" x14ac:dyDescent="0.25">
      <c r="A22" s="60" t="s">
        <v>303</v>
      </c>
      <c r="B22" s="50" t="s">
        <v>304</v>
      </c>
      <c r="H22" s="55"/>
      <c r="I22" s="53"/>
    </row>
    <row r="23" spans="1:9" ht="13.8" x14ac:dyDescent="0.25">
      <c r="A23" s="61" t="s">
        <v>289</v>
      </c>
      <c r="B23" s="50" t="s">
        <v>290</v>
      </c>
      <c r="H23" s="55"/>
      <c r="I23" s="53"/>
    </row>
    <row r="24" spans="1:9" ht="13.8" x14ac:dyDescent="0.25">
      <c r="A24" s="60" t="s">
        <v>291</v>
      </c>
      <c r="B24" s="50" t="s">
        <v>292</v>
      </c>
      <c r="H24" s="55"/>
      <c r="I24" s="53"/>
    </row>
    <row r="25" spans="1:9" ht="13.8" x14ac:dyDescent="0.25">
      <c r="A25" s="60" t="s">
        <v>314</v>
      </c>
      <c r="B25" s="50" t="s">
        <v>88</v>
      </c>
      <c r="H25" s="55"/>
      <c r="I25" s="53"/>
    </row>
    <row r="26" spans="1:9" ht="13.8" x14ac:dyDescent="0.25">
      <c r="A26" s="60" t="s">
        <v>297</v>
      </c>
      <c r="B26" s="50" t="s">
        <v>298</v>
      </c>
      <c r="H26" s="55"/>
      <c r="I26" s="53"/>
    </row>
    <row r="27" spans="1:9" ht="13.8" x14ac:dyDescent="0.25">
      <c r="A27" s="60" t="s">
        <v>315</v>
      </c>
      <c r="B27" s="50" t="s">
        <v>89</v>
      </c>
      <c r="H27" s="55"/>
      <c r="I27" s="53"/>
    </row>
    <row r="28" spans="1:9" ht="13.8" x14ac:dyDescent="0.25">
      <c r="A28" s="60" t="s">
        <v>294</v>
      </c>
      <c r="B28" s="50" t="s">
        <v>90</v>
      </c>
      <c r="H28" s="55"/>
      <c r="I28" s="53"/>
    </row>
    <row r="29" spans="1:9" ht="13.8" x14ac:dyDescent="0.25">
      <c r="A29" s="60" t="s">
        <v>354</v>
      </c>
      <c r="B29" s="50" t="s">
        <v>91</v>
      </c>
      <c r="H29" s="55"/>
      <c r="I29" s="53"/>
    </row>
    <row r="30" spans="1:9" ht="13.8" x14ac:dyDescent="0.25">
      <c r="A30" s="60" t="s">
        <v>321</v>
      </c>
      <c r="B30" s="50" t="s">
        <v>92</v>
      </c>
      <c r="H30" s="55"/>
      <c r="I30" s="53"/>
    </row>
    <row r="31" spans="1:9" ht="13.8" x14ac:dyDescent="0.25">
      <c r="A31" s="60" t="s">
        <v>320</v>
      </c>
      <c r="B31" s="50" t="s">
        <v>93</v>
      </c>
      <c r="H31" s="55"/>
      <c r="I31" s="53"/>
    </row>
    <row r="32" spans="1:9" ht="13.8" customHeight="1" x14ac:dyDescent="0.25">
      <c r="A32" s="60" t="s">
        <v>322</v>
      </c>
      <c r="B32" s="50" t="s">
        <v>323</v>
      </c>
      <c r="H32" s="55"/>
      <c r="I32" s="53"/>
    </row>
    <row r="33" spans="1:9" ht="13.8" customHeight="1" x14ac:dyDescent="0.25">
      <c r="A33" s="60" t="s">
        <v>318</v>
      </c>
      <c r="B33" s="50" t="s">
        <v>319</v>
      </c>
      <c r="H33" s="55"/>
      <c r="I33" s="53"/>
    </row>
    <row r="34" spans="1:9" ht="13.8" customHeight="1" x14ac:dyDescent="0.25">
      <c r="A34" s="61" t="s">
        <v>275</v>
      </c>
      <c r="B34" s="50" t="s">
        <v>276</v>
      </c>
      <c r="H34" s="55"/>
      <c r="I34" s="53"/>
    </row>
    <row r="35" spans="1:9" ht="13.8" x14ac:dyDescent="0.25">
      <c r="A35" s="61" t="s">
        <v>277</v>
      </c>
      <c r="B35" s="50" t="s">
        <v>278</v>
      </c>
      <c r="H35" s="55"/>
      <c r="I35" s="53"/>
    </row>
    <row r="36" spans="1:9" ht="13.8" x14ac:dyDescent="0.25">
      <c r="A36" s="61" t="s">
        <v>268</v>
      </c>
      <c r="B36" s="52" t="s">
        <v>94</v>
      </c>
      <c r="H36" s="55"/>
      <c r="I36" s="53"/>
    </row>
    <row r="37" spans="1:9" ht="13.8" x14ac:dyDescent="0.25">
      <c r="A37" s="60" t="s">
        <v>325</v>
      </c>
      <c r="B37" s="50" t="s">
        <v>326</v>
      </c>
      <c r="H37" s="55"/>
      <c r="I37" s="53"/>
    </row>
    <row r="38" spans="1:9" ht="13.8" x14ac:dyDescent="0.25">
      <c r="A38" s="60" t="s">
        <v>346</v>
      </c>
      <c r="B38" s="50" t="s">
        <v>95</v>
      </c>
      <c r="H38" s="55"/>
      <c r="I38" s="53"/>
    </row>
    <row r="39" spans="1:9" ht="13.8" x14ac:dyDescent="0.25">
      <c r="A39" s="60" t="s">
        <v>347</v>
      </c>
      <c r="B39" s="50" t="s">
        <v>348</v>
      </c>
      <c r="H39" s="55"/>
      <c r="I39" s="53"/>
    </row>
    <row r="40" spans="1:9" ht="13.8" x14ac:dyDescent="0.25">
      <c r="A40" s="60" t="s">
        <v>295</v>
      </c>
      <c r="B40" s="50" t="s">
        <v>296</v>
      </c>
      <c r="H40" s="55"/>
      <c r="I40" s="53"/>
    </row>
    <row r="41" spans="1:9" ht="13.8" x14ac:dyDescent="0.25">
      <c r="A41" s="60" t="s">
        <v>328</v>
      </c>
      <c r="B41" s="50" t="s">
        <v>329</v>
      </c>
      <c r="H41" s="55"/>
      <c r="I41" s="53"/>
    </row>
    <row r="42" spans="1:9" ht="13.8" x14ac:dyDescent="0.25">
      <c r="A42" s="60" t="s">
        <v>349</v>
      </c>
      <c r="B42" s="50" t="s">
        <v>350</v>
      </c>
      <c r="H42" s="55"/>
      <c r="I42" s="53"/>
    </row>
    <row r="43" spans="1:9" ht="13.8" x14ac:dyDescent="0.25">
      <c r="A43" s="60" t="s">
        <v>358</v>
      </c>
      <c r="B43" s="50" t="s">
        <v>97</v>
      </c>
      <c r="H43" s="55"/>
      <c r="I43" s="53"/>
    </row>
    <row r="44" spans="1:9" ht="13.8" x14ac:dyDescent="0.25">
      <c r="A44" s="60" t="s">
        <v>330</v>
      </c>
      <c r="B44" s="50" t="s">
        <v>331</v>
      </c>
      <c r="H44" s="55"/>
      <c r="I44" s="53"/>
    </row>
    <row r="45" spans="1:9" ht="13.8" x14ac:dyDescent="0.25">
      <c r="A45" s="60" t="s">
        <v>351</v>
      </c>
      <c r="B45" s="50" t="s">
        <v>352</v>
      </c>
      <c r="H45" s="55"/>
      <c r="I45" s="53"/>
    </row>
    <row r="46" spans="1:9" ht="13.8" x14ac:dyDescent="0.25">
      <c r="A46" s="60" t="s">
        <v>359</v>
      </c>
      <c r="B46" s="50" t="s">
        <v>360</v>
      </c>
      <c r="H46" s="55"/>
      <c r="I46" s="53"/>
    </row>
    <row r="47" spans="1:9" ht="13.8" x14ac:dyDescent="0.25">
      <c r="A47" s="61" t="s">
        <v>361</v>
      </c>
      <c r="B47" s="50" t="s">
        <v>362</v>
      </c>
      <c r="H47" s="55"/>
      <c r="I47" s="53"/>
    </row>
    <row r="48" spans="1:9" ht="13.8" x14ac:dyDescent="0.25">
      <c r="A48" s="60" t="s">
        <v>355</v>
      </c>
      <c r="B48" s="50" t="s">
        <v>356</v>
      </c>
      <c r="H48" s="55"/>
      <c r="I48" s="53"/>
    </row>
    <row r="49" spans="1:9" ht="13.8" x14ac:dyDescent="0.25">
      <c r="A49" s="60" t="s">
        <v>336</v>
      </c>
      <c r="B49" s="50" t="s">
        <v>98</v>
      </c>
      <c r="H49" s="55"/>
      <c r="I49" s="53"/>
    </row>
    <row r="50" spans="1:9" ht="13.8" x14ac:dyDescent="0.25">
      <c r="A50" s="60" t="s">
        <v>337</v>
      </c>
      <c r="B50" s="50" t="s">
        <v>338</v>
      </c>
      <c r="H50" s="55"/>
      <c r="I50" s="53"/>
    </row>
    <row r="51" spans="1:9" ht="13.8" x14ac:dyDescent="0.25">
      <c r="A51" s="60" t="s">
        <v>327</v>
      </c>
      <c r="B51" s="50" t="s">
        <v>99</v>
      </c>
      <c r="H51" s="55"/>
      <c r="I51" s="53"/>
    </row>
    <row r="52" spans="1:9" ht="13.8" x14ac:dyDescent="0.25">
      <c r="A52" s="60" t="s">
        <v>339</v>
      </c>
      <c r="B52" s="50" t="s">
        <v>100</v>
      </c>
      <c r="H52" s="55"/>
      <c r="I52" s="53"/>
    </row>
    <row r="53" spans="1:9" ht="13.8" x14ac:dyDescent="0.25">
      <c r="A53" s="60" t="s">
        <v>340</v>
      </c>
      <c r="B53" s="50" t="s">
        <v>101</v>
      </c>
      <c r="H53" s="55"/>
      <c r="I53" s="53"/>
    </row>
    <row r="54" spans="1:9" ht="13.8" x14ac:dyDescent="0.25">
      <c r="A54" s="60" t="s">
        <v>341</v>
      </c>
      <c r="B54" s="50" t="s">
        <v>102</v>
      </c>
      <c r="H54" s="55"/>
      <c r="I54" s="53"/>
    </row>
    <row r="55" spans="1:9" ht="13.8" x14ac:dyDescent="0.25">
      <c r="A55" s="60" t="s">
        <v>342</v>
      </c>
      <c r="B55" s="50" t="s">
        <v>103</v>
      </c>
      <c r="H55" s="55"/>
      <c r="I55" s="53"/>
    </row>
    <row r="56" spans="1:9" ht="13.8" x14ac:dyDescent="0.25">
      <c r="A56" s="60" t="s">
        <v>344</v>
      </c>
      <c r="B56" s="50" t="s">
        <v>345</v>
      </c>
      <c r="H56" s="55"/>
      <c r="I56" s="53"/>
    </row>
    <row r="57" spans="1:9" ht="13.8" x14ac:dyDescent="0.25">
      <c r="A57" s="60" t="s">
        <v>343</v>
      </c>
      <c r="B57" s="50" t="s">
        <v>104</v>
      </c>
      <c r="H57" s="55"/>
      <c r="I57" s="53"/>
    </row>
    <row r="58" spans="1:9" ht="13.8" x14ac:dyDescent="0.25">
      <c r="A58" s="60" t="s">
        <v>385</v>
      </c>
      <c r="B58" s="50" t="s">
        <v>103</v>
      </c>
      <c r="H58" s="55"/>
      <c r="I58" s="53"/>
    </row>
    <row r="59" spans="1:9" ht="13.8" x14ac:dyDescent="0.25">
      <c r="A59" s="60" t="s">
        <v>333</v>
      </c>
      <c r="B59" s="50" t="s">
        <v>334</v>
      </c>
      <c r="H59" s="55"/>
      <c r="I59" s="53"/>
    </row>
    <row r="60" spans="1:9" ht="13.8" x14ac:dyDescent="0.25">
      <c r="A60" s="60" t="s">
        <v>357</v>
      </c>
      <c r="B60" s="50" t="s">
        <v>105</v>
      </c>
      <c r="H60" s="55"/>
      <c r="I60" s="53"/>
    </row>
    <row r="61" spans="1:9" ht="13.8" x14ac:dyDescent="0.25">
      <c r="A61" s="60" t="s">
        <v>372</v>
      </c>
      <c r="B61" s="50" t="s">
        <v>96</v>
      </c>
      <c r="H61" s="55"/>
      <c r="I61" s="53"/>
    </row>
    <row r="62" spans="1:9" ht="13.8" x14ac:dyDescent="0.25">
      <c r="A62" s="60" t="s">
        <v>335</v>
      </c>
      <c r="B62" s="50" t="s">
        <v>106</v>
      </c>
      <c r="H62" s="55"/>
      <c r="I62" s="53"/>
    </row>
    <row r="63" spans="1:9" ht="13.8" x14ac:dyDescent="0.25">
      <c r="A63" s="60" t="s">
        <v>353</v>
      </c>
      <c r="B63" s="50" t="s">
        <v>107</v>
      </c>
      <c r="H63" s="55"/>
      <c r="I63" s="53"/>
    </row>
    <row r="64" spans="1:9" ht="13.8" x14ac:dyDescent="0.25">
      <c r="A64" s="60" t="s">
        <v>324</v>
      </c>
      <c r="B64" s="50" t="s">
        <v>108</v>
      </c>
      <c r="H64" s="55"/>
      <c r="I64" s="53"/>
    </row>
    <row r="65" spans="1:9" ht="13.8" x14ac:dyDescent="0.25">
      <c r="A65" s="60" t="s">
        <v>285</v>
      </c>
      <c r="B65" s="50" t="s">
        <v>109</v>
      </c>
      <c r="H65" s="55"/>
      <c r="I65" s="53"/>
    </row>
    <row r="66" spans="1:9" ht="13.8" x14ac:dyDescent="0.25">
      <c r="A66" s="60" t="s">
        <v>283</v>
      </c>
      <c r="B66" s="50" t="s">
        <v>284</v>
      </c>
      <c r="H66" s="55"/>
      <c r="I66" s="53"/>
    </row>
    <row r="67" spans="1:9" ht="13.8" x14ac:dyDescent="0.25">
      <c r="A67" s="60">
        <v>4310</v>
      </c>
      <c r="B67" s="50" t="s">
        <v>182</v>
      </c>
      <c r="H67" s="55"/>
      <c r="I67" s="53"/>
    </row>
    <row r="68" spans="1:9" ht="13.8" x14ac:dyDescent="0.25">
      <c r="A68" s="60" t="s">
        <v>376</v>
      </c>
      <c r="B68" s="50" t="s">
        <v>110</v>
      </c>
      <c r="H68" s="55"/>
      <c r="I68" s="53"/>
    </row>
    <row r="69" spans="1:9" ht="13.8" x14ac:dyDescent="0.25">
      <c r="A69" s="60" t="s">
        <v>370</v>
      </c>
      <c r="B69" s="50" t="s">
        <v>371</v>
      </c>
      <c r="H69" s="55"/>
      <c r="I69" s="53"/>
    </row>
    <row r="70" spans="1:9" ht="13.8" x14ac:dyDescent="0.25">
      <c r="A70" s="60" t="s">
        <v>373</v>
      </c>
      <c r="B70" s="50" t="s">
        <v>111</v>
      </c>
      <c r="H70" s="55"/>
      <c r="I70" s="53"/>
    </row>
    <row r="71" spans="1:9" ht="13.8" x14ac:dyDescent="0.25">
      <c r="A71" s="60" t="s">
        <v>374</v>
      </c>
      <c r="B71" s="50" t="s">
        <v>112</v>
      </c>
      <c r="H71" s="55"/>
      <c r="I71" s="53"/>
    </row>
    <row r="72" spans="1:9" ht="13.8" x14ac:dyDescent="0.25">
      <c r="A72" s="60" t="s">
        <v>379</v>
      </c>
      <c r="B72" s="50" t="s">
        <v>113</v>
      </c>
      <c r="H72" s="55"/>
      <c r="I72" s="53"/>
    </row>
    <row r="73" spans="1:9" ht="13.8" x14ac:dyDescent="0.25">
      <c r="A73" s="61" t="s">
        <v>380</v>
      </c>
      <c r="B73" s="52" t="s">
        <v>114</v>
      </c>
      <c r="H73" s="55"/>
      <c r="I73" s="53"/>
    </row>
    <row r="74" spans="1:9" ht="13.8" x14ac:dyDescent="0.25">
      <c r="A74" s="60" t="s">
        <v>375</v>
      </c>
      <c r="B74" s="50" t="s">
        <v>115</v>
      </c>
      <c r="H74" s="55"/>
      <c r="I74" s="53"/>
    </row>
    <row r="75" spans="1:9" ht="13.8" x14ac:dyDescent="0.25">
      <c r="A75" s="60" t="s">
        <v>377</v>
      </c>
      <c r="B75" s="50" t="s">
        <v>378</v>
      </c>
      <c r="H75" s="55"/>
      <c r="I75" s="53"/>
    </row>
    <row r="76" spans="1:9" ht="13.8" x14ac:dyDescent="0.25">
      <c r="A76" s="60" t="s">
        <v>381</v>
      </c>
      <c r="B76" s="50" t="s">
        <v>136</v>
      </c>
      <c r="H76" s="55"/>
      <c r="I76" s="53"/>
    </row>
    <row r="77" spans="1:9" ht="13.8" x14ac:dyDescent="0.25">
      <c r="A77" s="60" t="s">
        <v>299</v>
      </c>
      <c r="B77" s="50" t="s">
        <v>300</v>
      </c>
      <c r="H77" s="55"/>
      <c r="I77" s="53"/>
    </row>
    <row r="78" spans="1:9" ht="13.8" x14ac:dyDescent="0.25">
      <c r="A78" s="60" t="s">
        <v>301</v>
      </c>
      <c r="B78" s="50" t="s">
        <v>302</v>
      </c>
      <c r="H78" s="55"/>
      <c r="I78" s="53"/>
    </row>
    <row r="79" spans="1:9" ht="13.8" x14ac:dyDescent="0.25">
      <c r="A79" s="60" t="s">
        <v>316</v>
      </c>
      <c r="B79" s="50" t="s">
        <v>317</v>
      </c>
      <c r="H79" s="55"/>
      <c r="I79" s="53"/>
    </row>
    <row r="80" spans="1:9" ht="13.8" x14ac:dyDescent="0.25">
      <c r="A80" s="60">
        <v>6067</v>
      </c>
      <c r="B80" s="50" t="s">
        <v>293</v>
      </c>
      <c r="H80" s="55"/>
      <c r="I80" s="53"/>
    </row>
    <row r="81" spans="1:9" ht="13.8" x14ac:dyDescent="0.25">
      <c r="A81" s="60" t="s">
        <v>382</v>
      </c>
      <c r="B81" s="50" t="s">
        <v>116</v>
      </c>
      <c r="H81" s="55"/>
      <c r="I81" s="53"/>
    </row>
    <row r="82" spans="1:9" ht="13.8" x14ac:dyDescent="0.25">
      <c r="A82" s="60" t="s">
        <v>332</v>
      </c>
      <c r="B82" s="50" t="s">
        <v>117</v>
      </c>
      <c r="H82" s="55"/>
      <c r="I82" s="53"/>
    </row>
    <row r="83" spans="1:9" ht="13.8" x14ac:dyDescent="0.25">
      <c r="A83" s="61" t="s">
        <v>180</v>
      </c>
      <c r="B83" s="50" t="s">
        <v>131</v>
      </c>
      <c r="H83" s="55"/>
      <c r="I83" s="53"/>
    </row>
    <row r="84" spans="1:9" ht="13.8" x14ac:dyDescent="0.25">
      <c r="A84" s="60" t="s">
        <v>181</v>
      </c>
      <c r="B84" s="50" t="s">
        <v>135</v>
      </c>
      <c r="H84" s="55"/>
      <c r="I84" s="53"/>
    </row>
    <row r="85" spans="1:9" ht="13.8" x14ac:dyDescent="0.25">
      <c r="A85" s="60" t="s">
        <v>142</v>
      </c>
      <c r="B85" s="50" t="s">
        <v>118</v>
      </c>
      <c r="H85" s="55"/>
      <c r="I85" s="53"/>
    </row>
    <row r="86" spans="1:9" ht="13.8" x14ac:dyDescent="0.25">
      <c r="A86" s="61" t="s">
        <v>179</v>
      </c>
      <c r="B86" s="50" t="s">
        <v>137</v>
      </c>
      <c r="H86" s="55"/>
      <c r="I86" s="53"/>
    </row>
    <row r="87" spans="1:9" ht="13.8" x14ac:dyDescent="0.25">
      <c r="A87" s="61" t="s">
        <v>145</v>
      </c>
      <c r="B87" s="50" t="s">
        <v>146</v>
      </c>
      <c r="H87" s="55"/>
      <c r="I87" s="53"/>
    </row>
    <row r="88" spans="1:9" ht="13.8" x14ac:dyDescent="0.25">
      <c r="A88" s="61" t="s">
        <v>147</v>
      </c>
      <c r="B88" s="50" t="s">
        <v>148</v>
      </c>
      <c r="H88" s="55"/>
      <c r="I88" s="53"/>
    </row>
    <row r="89" spans="1:9" ht="13.8" x14ac:dyDescent="0.25">
      <c r="A89" s="61" t="s">
        <v>149</v>
      </c>
      <c r="B89" s="50" t="s">
        <v>119</v>
      </c>
      <c r="H89" s="55"/>
      <c r="I89" s="53"/>
    </row>
    <row r="90" spans="1:9" ht="13.8" x14ac:dyDescent="0.25">
      <c r="A90" s="60" t="s">
        <v>172</v>
      </c>
      <c r="B90" s="50" t="s">
        <v>133</v>
      </c>
      <c r="H90" s="55"/>
      <c r="I90" s="53"/>
    </row>
    <row r="91" spans="1:9" ht="13.8" x14ac:dyDescent="0.25">
      <c r="A91" s="61" t="s">
        <v>173</v>
      </c>
      <c r="B91" s="52" t="s">
        <v>134</v>
      </c>
      <c r="H91" s="55"/>
      <c r="I91" s="53"/>
    </row>
    <row r="92" spans="1:9" ht="13.8" x14ac:dyDescent="0.25">
      <c r="A92" s="60" t="s">
        <v>150</v>
      </c>
      <c r="B92" s="50" t="s">
        <v>151</v>
      </c>
      <c r="H92" s="55"/>
      <c r="I92" s="53"/>
    </row>
    <row r="93" spans="1:9" ht="13.8" x14ac:dyDescent="0.25">
      <c r="A93" s="60" t="s">
        <v>154</v>
      </c>
      <c r="B93" s="50" t="s">
        <v>155</v>
      </c>
      <c r="H93" s="55"/>
      <c r="I93" s="53"/>
    </row>
    <row r="94" spans="1:9" ht="13.8" x14ac:dyDescent="0.25">
      <c r="A94" s="61" t="s">
        <v>161</v>
      </c>
      <c r="B94" s="50" t="s">
        <v>123</v>
      </c>
      <c r="H94" s="55"/>
      <c r="I94" s="53"/>
    </row>
    <row r="95" spans="1:9" ht="13.8" x14ac:dyDescent="0.25">
      <c r="A95" s="61" t="s">
        <v>177</v>
      </c>
      <c r="B95" s="50" t="s">
        <v>178</v>
      </c>
      <c r="H95" s="55"/>
      <c r="I95" s="53"/>
    </row>
    <row r="96" spans="1:9" ht="13.8" x14ac:dyDescent="0.25">
      <c r="A96" s="61" t="s">
        <v>176</v>
      </c>
      <c r="B96" s="50" t="s">
        <v>124</v>
      </c>
      <c r="H96" s="55"/>
      <c r="I96" s="53"/>
    </row>
    <row r="97" spans="1:9" ht="13.8" x14ac:dyDescent="0.25">
      <c r="A97" s="60" t="s">
        <v>156</v>
      </c>
      <c r="B97" s="50" t="s">
        <v>157</v>
      </c>
      <c r="H97" s="55"/>
      <c r="I97" s="53"/>
    </row>
    <row r="98" spans="1:9" ht="13.8" x14ac:dyDescent="0.25">
      <c r="A98" s="61" t="s">
        <v>158</v>
      </c>
      <c r="B98" s="52" t="s">
        <v>120</v>
      </c>
      <c r="H98" s="55"/>
      <c r="I98" s="53"/>
    </row>
    <row r="99" spans="1:9" ht="13.8" x14ac:dyDescent="0.25">
      <c r="A99" s="61" t="s">
        <v>159</v>
      </c>
      <c r="B99" s="50" t="s">
        <v>160</v>
      </c>
      <c r="H99" s="55"/>
      <c r="I99" s="53"/>
    </row>
    <row r="100" spans="1:9" ht="13.8" x14ac:dyDescent="0.25">
      <c r="A100" s="60" t="s">
        <v>165</v>
      </c>
      <c r="B100" s="50" t="s">
        <v>166</v>
      </c>
      <c r="H100" s="55"/>
      <c r="I100" s="53"/>
    </row>
    <row r="101" spans="1:9" ht="13.8" x14ac:dyDescent="0.25">
      <c r="A101" s="61" t="s">
        <v>162</v>
      </c>
      <c r="B101" s="50" t="s">
        <v>163</v>
      </c>
      <c r="H101" s="55"/>
      <c r="I101" s="53"/>
    </row>
    <row r="102" spans="1:9" ht="13.8" x14ac:dyDescent="0.25">
      <c r="A102" s="61" t="s">
        <v>143</v>
      </c>
      <c r="B102" s="50" t="s">
        <v>144</v>
      </c>
      <c r="H102" s="55"/>
      <c r="I102" s="53"/>
    </row>
    <row r="103" spans="1:9" ht="13.8" x14ac:dyDescent="0.25">
      <c r="A103" s="60" t="s">
        <v>152</v>
      </c>
      <c r="B103" s="50" t="s">
        <v>153</v>
      </c>
      <c r="H103" s="55"/>
      <c r="I103" s="53"/>
    </row>
    <row r="104" spans="1:9" ht="13.8" x14ac:dyDescent="0.25">
      <c r="A104" s="61" t="s">
        <v>164</v>
      </c>
      <c r="B104" s="50" t="s">
        <v>121</v>
      </c>
      <c r="H104" s="55"/>
      <c r="I104" s="53"/>
    </row>
    <row r="105" spans="1:9" ht="13.8" x14ac:dyDescent="0.25">
      <c r="A105" s="60" t="s">
        <v>170</v>
      </c>
      <c r="B105" s="50" t="s">
        <v>171</v>
      </c>
      <c r="H105" s="55"/>
      <c r="I105" s="53"/>
    </row>
    <row r="106" spans="1:9" ht="13.8" x14ac:dyDescent="0.25">
      <c r="A106" s="60" t="s">
        <v>167</v>
      </c>
      <c r="B106" s="50" t="s">
        <v>168</v>
      </c>
      <c r="H106" s="55"/>
      <c r="I106" s="53"/>
    </row>
    <row r="107" spans="1:9" ht="13.8" x14ac:dyDescent="0.25">
      <c r="A107" s="60" t="s">
        <v>169</v>
      </c>
      <c r="B107" s="50" t="s">
        <v>122</v>
      </c>
      <c r="H107" s="55"/>
      <c r="I107" s="53"/>
    </row>
    <row r="108" spans="1:9" ht="13.8" x14ac:dyDescent="0.25">
      <c r="A108" s="60" t="s">
        <v>184</v>
      </c>
      <c r="B108" s="50" t="s">
        <v>77</v>
      </c>
      <c r="H108" s="55"/>
      <c r="I108" s="53"/>
    </row>
    <row r="109" spans="1:9" ht="13.8" x14ac:dyDescent="0.25">
      <c r="A109" s="61" t="s">
        <v>185</v>
      </c>
      <c r="B109" s="52" t="s">
        <v>186</v>
      </c>
      <c r="H109" s="55"/>
      <c r="I109" s="53"/>
    </row>
    <row r="110" spans="1:9" ht="13.8" x14ac:dyDescent="0.25">
      <c r="A110" s="61" t="s">
        <v>187</v>
      </c>
      <c r="B110" s="50" t="s">
        <v>78</v>
      </c>
      <c r="H110" s="55"/>
      <c r="I110" s="53"/>
    </row>
    <row r="111" spans="1:9" ht="13.8" x14ac:dyDescent="0.25">
      <c r="A111" s="61" t="s">
        <v>188</v>
      </c>
      <c r="B111" s="50" t="s">
        <v>79</v>
      </c>
      <c r="H111" s="55"/>
      <c r="I111" s="53"/>
    </row>
    <row r="112" spans="1:9" ht="13.8" x14ac:dyDescent="0.25">
      <c r="A112" s="61" t="s">
        <v>189</v>
      </c>
      <c r="B112" s="50" t="s">
        <v>190</v>
      </c>
      <c r="H112" s="55"/>
      <c r="I112" s="53"/>
    </row>
    <row r="113" spans="1:9" ht="13.8" x14ac:dyDescent="0.25">
      <c r="A113" s="61" t="s">
        <v>191</v>
      </c>
      <c r="B113" s="50" t="s">
        <v>192</v>
      </c>
      <c r="H113" s="55"/>
      <c r="I113" s="53"/>
    </row>
    <row r="114" spans="1:9" ht="13.8" x14ac:dyDescent="0.25">
      <c r="A114" s="61" t="s">
        <v>193</v>
      </c>
      <c r="B114" s="50" t="s">
        <v>194</v>
      </c>
      <c r="H114" s="55"/>
      <c r="I114" s="53"/>
    </row>
    <row r="115" spans="1:9" ht="13.8" x14ac:dyDescent="0.25">
      <c r="A115" s="60" t="s">
        <v>195</v>
      </c>
      <c r="B115" s="50" t="s">
        <v>129</v>
      </c>
      <c r="H115" s="55"/>
      <c r="I115" s="53"/>
    </row>
    <row r="116" spans="1:9" ht="13.8" x14ac:dyDescent="0.25">
      <c r="A116" s="60" t="s">
        <v>196</v>
      </c>
      <c r="B116" s="50" t="s">
        <v>80</v>
      </c>
      <c r="H116" s="55"/>
      <c r="I116" s="53"/>
    </row>
    <row r="117" spans="1:9" ht="13.8" x14ac:dyDescent="0.25">
      <c r="A117" s="61" t="s">
        <v>197</v>
      </c>
      <c r="B117" s="52" t="s">
        <v>198</v>
      </c>
      <c r="H117" s="55"/>
      <c r="I117" s="53"/>
    </row>
    <row r="118" spans="1:9" ht="13.8" x14ac:dyDescent="0.25">
      <c r="A118" s="61" t="s">
        <v>199</v>
      </c>
      <c r="B118" s="50" t="s">
        <v>81</v>
      </c>
      <c r="H118" s="55"/>
      <c r="I118" s="53"/>
    </row>
    <row r="119" spans="1:9" ht="13.8" x14ac:dyDescent="0.25">
      <c r="A119" s="61" t="s">
        <v>200</v>
      </c>
      <c r="B119" s="50" t="s">
        <v>130</v>
      </c>
      <c r="H119" s="55"/>
      <c r="I119" s="53"/>
    </row>
    <row r="120" spans="1:9" ht="13.8" x14ac:dyDescent="0.25">
      <c r="A120" s="61" t="s">
        <v>201</v>
      </c>
      <c r="B120" s="50" t="s">
        <v>202</v>
      </c>
      <c r="H120" s="55"/>
      <c r="I120" s="53"/>
    </row>
    <row r="121" spans="1:9" ht="13.8" x14ac:dyDescent="0.25">
      <c r="A121" s="61" t="s">
        <v>203</v>
      </c>
      <c r="B121" s="50" t="s">
        <v>204</v>
      </c>
      <c r="H121" s="55"/>
      <c r="I121" s="53"/>
    </row>
    <row r="122" spans="1:9" ht="13.8" x14ac:dyDescent="0.25">
      <c r="A122" s="61" t="s">
        <v>205</v>
      </c>
      <c r="B122" s="50" t="s">
        <v>206</v>
      </c>
      <c r="H122" s="55"/>
      <c r="I122" s="53"/>
    </row>
    <row r="123" spans="1:9" ht="13.8" x14ac:dyDescent="0.25">
      <c r="A123" s="61" t="s">
        <v>207</v>
      </c>
      <c r="B123" s="50" t="s">
        <v>82</v>
      </c>
      <c r="H123" s="55"/>
      <c r="I123" s="53"/>
    </row>
    <row r="124" spans="1:9" ht="13.8" x14ac:dyDescent="0.25">
      <c r="A124" s="60" t="s">
        <v>208</v>
      </c>
      <c r="B124" s="50" t="s">
        <v>209</v>
      </c>
      <c r="H124" s="55"/>
      <c r="I124" s="53"/>
    </row>
    <row r="125" spans="1:9" ht="13.8" x14ac:dyDescent="0.25">
      <c r="A125" s="60" t="s">
        <v>210</v>
      </c>
      <c r="B125" s="50" t="s">
        <v>211</v>
      </c>
      <c r="H125" s="55"/>
      <c r="I125" s="53"/>
    </row>
    <row r="126" spans="1:9" ht="13.8" x14ac:dyDescent="0.25">
      <c r="A126" s="60" t="s">
        <v>212</v>
      </c>
      <c r="B126" s="50" t="s">
        <v>213</v>
      </c>
      <c r="H126" s="55"/>
      <c r="I126" s="53"/>
    </row>
    <row r="127" spans="1:9" ht="13.8" x14ac:dyDescent="0.25">
      <c r="A127" s="61" t="s">
        <v>214</v>
      </c>
      <c r="B127" s="52" t="s">
        <v>215</v>
      </c>
      <c r="H127" s="55"/>
      <c r="I127" s="53"/>
    </row>
    <row r="128" spans="1:9" ht="13.8" x14ac:dyDescent="0.25">
      <c r="A128" s="61" t="s">
        <v>216</v>
      </c>
      <c r="B128" s="50" t="s">
        <v>72</v>
      </c>
      <c r="H128" s="55"/>
      <c r="I128" s="53"/>
    </row>
    <row r="129" spans="1:9" ht="13.8" x14ac:dyDescent="0.25">
      <c r="A129" s="61" t="s">
        <v>217</v>
      </c>
      <c r="B129" s="50" t="s">
        <v>218</v>
      </c>
      <c r="H129" s="55"/>
      <c r="I129" s="53"/>
    </row>
    <row r="130" spans="1:9" ht="13.8" x14ac:dyDescent="0.25">
      <c r="A130" s="61" t="s">
        <v>219</v>
      </c>
      <c r="B130" s="50" t="s">
        <v>220</v>
      </c>
      <c r="H130" s="55"/>
      <c r="I130" s="53"/>
    </row>
    <row r="131" spans="1:9" ht="13.8" x14ac:dyDescent="0.25">
      <c r="A131" s="61" t="s">
        <v>221</v>
      </c>
      <c r="B131" s="52" t="s">
        <v>73</v>
      </c>
      <c r="H131" s="55"/>
      <c r="I131" s="53"/>
    </row>
    <row r="132" spans="1:9" ht="13.8" x14ac:dyDescent="0.25">
      <c r="A132" s="61" t="s">
        <v>222</v>
      </c>
      <c r="B132" s="50" t="s">
        <v>223</v>
      </c>
      <c r="H132" s="55"/>
      <c r="I132" s="53"/>
    </row>
    <row r="133" spans="1:9" ht="13.8" x14ac:dyDescent="0.25">
      <c r="A133" s="61" t="s">
        <v>224</v>
      </c>
      <c r="B133" s="50" t="s">
        <v>225</v>
      </c>
      <c r="H133" s="55"/>
      <c r="I133" s="53"/>
    </row>
    <row r="134" spans="1:9" ht="13.8" x14ac:dyDescent="0.25">
      <c r="A134" s="60" t="s">
        <v>226</v>
      </c>
      <c r="B134" s="50" t="s">
        <v>227</v>
      </c>
      <c r="H134" s="55"/>
      <c r="I134" s="53"/>
    </row>
    <row r="135" spans="1:9" ht="13.8" x14ac:dyDescent="0.25">
      <c r="A135" s="61" t="s">
        <v>228</v>
      </c>
      <c r="B135" s="52" t="s">
        <v>229</v>
      </c>
      <c r="H135" s="55"/>
      <c r="I135" s="53"/>
    </row>
    <row r="136" spans="1:9" ht="13.8" x14ac:dyDescent="0.25">
      <c r="A136" s="61" t="s">
        <v>230</v>
      </c>
      <c r="B136" s="50" t="s">
        <v>231</v>
      </c>
      <c r="H136" s="55"/>
      <c r="I136" s="53"/>
    </row>
    <row r="137" spans="1:9" ht="13.8" x14ac:dyDescent="0.25">
      <c r="A137" s="61" t="s">
        <v>232</v>
      </c>
      <c r="B137" s="50" t="s">
        <v>233</v>
      </c>
      <c r="H137" s="55"/>
      <c r="I137" s="53"/>
    </row>
    <row r="138" spans="1:9" ht="13.8" x14ac:dyDescent="0.25">
      <c r="A138" s="61" t="s">
        <v>234</v>
      </c>
      <c r="B138" s="50" t="s">
        <v>235</v>
      </c>
      <c r="H138" s="55"/>
      <c r="I138" s="53"/>
    </row>
    <row r="139" spans="1:9" ht="13.8" x14ac:dyDescent="0.25">
      <c r="A139" s="61" t="s">
        <v>236</v>
      </c>
      <c r="B139" s="50" t="s">
        <v>237</v>
      </c>
      <c r="H139" s="55"/>
      <c r="I139" s="53"/>
    </row>
    <row r="140" spans="1:9" ht="13.8" x14ac:dyDescent="0.25">
      <c r="A140" s="61" t="s">
        <v>238</v>
      </c>
      <c r="B140" s="50" t="s">
        <v>239</v>
      </c>
      <c r="H140" s="55"/>
      <c r="I140" s="53"/>
    </row>
    <row r="141" spans="1:9" ht="13.8" x14ac:dyDescent="0.25">
      <c r="A141" s="60" t="s">
        <v>240</v>
      </c>
      <c r="B141" s="50" t="s">
        <v>241</v>
      </c>
      <c r="H141" s="55"/>
      <c r="I141" s="53"/>
    </row>
    <row r="142" spans="1:9" ht="13.8" x14ac:dyDescent="0.25">
      <c r="A142" s="60" t="s">
        <v>242</v>
      </c>
      <c r="B142" s="50" t="s">
        <v>243</v>
      </c>
      <c r="H142" s="55"/>
      <c r="I142" s="53"/>
    </row>
    <row r="143" spans="1:9" ht="13.8" x14ac:dyDescent="0.25">
      <c r="A143" s="60" t="s">
        <v>244</v>
      </c>
      <c r="B143" s="50" t="s">
        <v>245</v>
      </c>
      <c r="H143" s="55"/>
      <c r="I143" s="53"/>
    </row>
    <row r="144" spans="1:9" ht="13.8" x14ac:dyDescent="0.25">
      <c r="A144" s="60" t="s">
        <v>246</v>
      </c>
      <c r="B144" s="50" t="s">
        <v>74</v>
      </c>
      <c r="H144" s="55"/>
      <c r="I144" s="53"/>
    </row>
    <row r="145" spans="1:9" ht="13.8" x14ac:dyDescent="0.25">
      <c r="A145" s="61" t="s">
        <v>247</v>
      </c>
      <c r="B145" s="52" t="s">
        <v>248</v>
      </c>
      <c r="H145" s="55"/>
      <c r="I145" s="53"/>
    </row>
    <row r="146" spans="1:9" ht="13.8" x14ac:dyDescent="0.25">
      <c r="A146" s="61" t="s">
        <v>249</v>
      </c>
      <c r="B146" s="50" t="s">
        <v>75</v>
      </c>
      <c r="H146" s="55"/>
      <c r="I146" s="53"/>
    </row>
    <row r="147" spans="1:9" ht="13.8" x14ac:dyDescent="0.25">
      <c r="A147" s="61" t="s">
        <v>250</v>
      </c>
      <c r="B147" s="50" t="s">
        <v>76</v>
      </c>
      <c r="H147" s="55"/>
      <c r="I147" s="53"/>
    </row>
    <row r="148" spans="1:9" ht="13.8" x14ac:dyDescent="0.25">
      <c r="A148" s="61" t="s">
        <v>251</v>
      </c>
      <c r="B148" s="50" t="s">
        <v>252</v>
      </c>
      <c r="H148" s="55"/>
      <c r="I148" s="53"/>
    </row>
    <row r="149" spans="1:9" ht="13.8" x14ac:dyDescent="0.25">
      <c r="A149" s="61" t="s">
        <v>253</v>
      </c>
      <c r="B149" s="50" t="s">
        <v>254</v>
      </c>
      <c r="H149" s="55"/>
      <c r="I149" s="53"/>
    </row>
    <row r="150" spans="1:9" ht="13.8" x14ac:dyDescent="0.25">
      <c r="A150" s="61" t="s">
        <v>255</v>
      </c>
      <c r="B150" s="50" t="s">
        <v>128</v>
      </c>
      <c r="H150" s="55"/>
      <c r="I150" s="53"/>
    </row>
    <row r="151" spans="1:9" ht="13.8" x14ac:dyDescent="0.25">
      <c r="A151" s="60" t="s">
        <v>256</v>
      </c>
      <c r="B151" s="50" t="s">
        <v>70</v>
      </c>
      <c r="H151" s="55"/>
      <c r="I151" s="53"/>
    </row>
    <row r="152" spans="1:9" ht="13.8" x14ac:dyDescent="0.25">
      <c r="A152" s="60" t="s">
        <v>257</v>
      </c>
      <c r="B152" s="50" t="s">
        <v>258</v>
      </c>
      <c r="H152" s="55"/>
      <c r="I152" s="53"/>
    </row>
    <row r="153" spans="1:9" ht="13.8" x14ac:dyDescent="0.25">
      <c r="A153" s="60" t="s">
        <v>259</v>
      </c>
      <c r="B153" s="50" t="s">
        <v>260</v>
      </c>
      <c r="H153" s="55"/>
      <c r="I153" s="53"/>
    </row>
    <row r="154" spans="1:9" ht="13.8" x14ac:dyDescent="0.25">
      <c r="A154" s="61" t="s">
        <v>261</v>
      </c>
      <c r="B154" s="52" t="s">
        <v>71</v>
      </c>
      <c r="H154" s="55"/>
      <c r="I154" s="53"/>
    </row>
    <row r="155" spans="1:9" ht="13.8" x14ac:dyDescent="0.25">
      <c r="A155" s="61" t="s">
        <v>262</v>
      </c>
      <c r="B155" s="50" t="s">
        <v>263</v>
      </c>
      <c r="H155" s="55"/>
      <c r="I155" s="53"/>
    </row>
    <row r="156" spans="1:9" ht="13.8" x14ac:dyDescent="0.25">
      <c r="A156" s="61" t="s">
        <v>264</v>
      </c>
      <c r="B156" s="50" t="s">
        <v>265</v>
      </c>
      <c r="H156" s="55"/>
      <c r="I156" s="53"/>
    </row>
    <row r="157" spans="1:9" ht="13.8" x14ac:dyDescent="0.25">
      <c r="A157" s="61" t="s">
        <v>266</v>
      </c>
      <c r="B157" s="50" t="s">
        <v>267</v>
      </c>
      <c r="H157" s="55"/>
      <c r="I157" s="53"/>
    </row>
    <row r="158" spans="1:9" ht="13.8" x14ac:dyDescent="0.25">
      <c r="A158" s="60"/>
      <c r="B158" s="50"/>
      <c r="H158" s="55"/>
      <c r="I158" s="53"/>
    </row>
    <row r="159" spans="1:9" ht="13.8" x14ac:dyDescent="0.25">
      <c r="A159" s="60"/>
      <c r="B159" s="50"/>
      <c r="H159" s="55"/>
      <c r="I159" s="53"/>
    </row>
    <row r="160" spans="1:9" ht="13.8" x14ac:dyDescent="0.25">
      <c r="A160" s="60"/>
      <c r="B160" s="50"/>
      <c r="H160" s="55"/>
      <c r="I160" s="53"/>
    </row>
    <row r="161" spans="1:9" ht="13.8" x14ac:dyDescent="0.25">
      <c r="A161" s="60"/>
      <c r="B161" s="50"/>
      <c r="H161" s="55"/>
      <c r="I161" s="53"/>
    </row>
    <row r="162" spans="1:9" ht="13.8" x14ac:dyDescent="0.25">
      <c r="A162" s="61"/>
      <c r="B162" s="52"/>
      <c r="H162" s="55"/>
      <c r="I162" s="53"/>
    </row>
    <row r="163" spans="1:9" ht="13.8" x14ac:dyDescent="0.25">
      <c r="A163" s="60"/>
      <c r="B163" s="50"/>
      <c r="H163" s="55"/>
      <c r="I163" s="53"/>
    </row>
    <row r="164" spans="1:9" ht="13.8" x14ac:dyDescent="0.25">
      <c r="A164" s="60"/>
      <c r="B164" s="50"/>
      <c r="H164" s="55"/>
      <c r="I164" s="53"/>
    </row>
    <row r="165" spans="1:9" ht="13.8" x14ac:dyDescent="0.25">
      <c r="A165" s="60"/>
      <c r="B165" s="50"/>
      <c r="H165" s="55"/>
      <c r="I165" s="53"/>
    </row>
    <row r="166" spans="1:9" ht="13.8" x14ac:dyDescent="0.25">
      <c r="A166" s="60"/>
      <c r="B166" s="50"/>
      <c r="H166" s="55"/>
      <c r="I166" s="53"/>
    </row>
    <row r="167" spans="1:9" ht="13.8" x14ac:dyDescent="0.25">
      <c r="A167" s="60"/>
      <c r="B167" s="50"/>
      <c r="H167" s="55"/>
      <c r="I167" s="53"/>
    </row>
    <row r="168" spans="1:9" ht="13.8" x14ac:dyDescent="0.25">
      <c r="A168" s="60"/>
      <c r="B168" s="50"/>
      <c r="H168" s="55"/>
      <c r="I168" s="53"/>
    </row>
    <row r="169" spans="1:9" ht="13.8" x14ac:dyDescent="0.25">
      <c r="A169" s="60"/>
      <c r="B169" s="50"/>
      <c r="H169" s="55"/>
      <c r="I169" s="53"/>
    </row>
    <row r="170" spans="1:9" ht="13.8" x14ac:dyDescent="0.25">
      <c r="A170" s="60"/>
      <c r="B170" s="50"/>
      <c r="H170" s="55"/>
      <c r="I170" s="53"/>
    </row>
    <row r="171" spans="1:9" ht="13.8" x14ac:dyDescent="0.25">
      <c r="A171" s="60"/>
      <c r="B171" s="50"/>
      <c r="H171" s="55"/>
      <c r="I171" s="53"/>
    </row>
    <row r="172" spans="1:9" ht="13.8" x14ac:dyDescent="0.25">
      <c r="A172" s="61"/>
      <c r="B172" s="50"/>
      <c r="H172" s="55"/>
      <c r="I172" s="53"/>
    </row>
    <row r="173" spans="1:9" ht="13.8" x14ac:dyDescent="0.25">
      <c r="A173" s="60"/>
      <c r="B173" s="50"/>
      <c r="H173" s="55"/>
      <c r="I173" s="53"/>
    </row>
    <row r="174" spans="1:9" ht="13.8" x14ac:dyDescent="0.25">
      <c r="A174" s="60"/>
      <c r="B174" s="50"/>
      <c r="H174" s="55"/>
      <c r="I174" s="53"/>
    </row>
    <row r="175" spans="1:9" ht="15.6" x14ac:dyDescent="0.3">
      <c r="A175" s="60"/>
      <c r="B175" s="52"/>
      <c r="H175" s="57"/>
      <c r="I175" s="54"/>
    </row>
    <row r="176" spans="1:9" ht="15.6" x14ac:dyDescent="0.3">
      <c r="A176" s="60"/>
      <c r="B176" s="50"/>
      <c r="H176" s="57"/>
      <c r="I176" s="54"/>
    </row>
    <row r="177" spans="1:9" ht="15.6" x14ac:dyDescent="0.3">
      <c r="A177" s="60"/>
      <c r="B177" s="52"/>
      <c r="H177" s="57"/>
      <c r="I177" s="54"/>
    </row>
    <row r="178" spans="1:9" ht="15.6" x14ac:dyDescent="0.3">
      <c r="A178" s="60"/>
      <c r="B178" s="52"/>
      <c r="H178" s="57"/>
      <c r="I178" s="54"/>
    </row>
    <row r="179" spans="1:9" ht="15.6" x14ac:dyDescent="0.3">
      <c r="A179" s="60"/>
      <c r="B179" s="50"/>
      <c r="H179" s="57"/>
      <c r="I179" s="54"/>
    </row>
    <row r="180" spans="1:9" ht="15.6" x14ac:dyDescent="0.3">
      <c r="A180" s="60"/>
      <c r="B180" s="50"/>
      <c r="H180" s="57"/>
      <c r="I180" s="54"/>
    </row>
    <row r="181" spans="1:9" ht="15.6" x14ac:dyDescent="0.3">
      <c r="A181" s="61"/>
      <c r="B181" s="50"/>
      <c r="H181" s="57"/>
      <c r="I181" s="54"/>
    </row>
    <row r="182" spans="1:9" ht="15.6" x14ac:dyDescent="0.3">
      <c r="A182" s="60"/>
      <c r="B182" s="50"/>
      <c r="H182" s="57"/>
      <c r="I182" s="54"/>
    </row>
    <row r="183" spans="1:9" ht="15.6" x14ac:dyDescent="0.3">
      <c r="A183" s="60"/>
      <c r="B183" s="50"/>
      <c r="H183" s="57"/>
      <c r="I183" s="54"/>
    </row>
    <row r="184" spans="1:9" ht="15.6" x14ac:dyDescent="0.3">
      <c r="A184" s="60"/>
      <c r="B184" s="50"/>
      <c r="H184" s="57"/>
      <c r="I184" s="54"/>
    </row>
    <row r="185" spans="1:9" ht="15.6" x14ac:dyDescent="0.3">
      <c r="A185" s="61"/>
      <c r="B185" s="50"/>
      <c r="H185" s="57"/>
      <c r="I185" s="54"/>
    </row>
    <row r="186" spans="1:9" ht="15.6" x14ac:dyDescent="0.3">
      <c r="A186" s="60"/>
      <c r="B186" s="50"/>
      <c r="H186" s="57"/>
      <c r="I186" s="54"/>
    </row>
    <row r="187" spans="1:9" ht="15.6" x14ac:dyDescent="0.3">
      <c r="A187" s="60"/>
      <c r="B187" s="50"/>
      <c r="H187" s="57"/>
      <c r="I187" s="54"/>
    </row>
    <row r="188" spans="1:9" ht="15.6" x14ac:dyDescent="0.3">
      <c r="A188" s="60"/>
      <c r="B188" s="50"/>
      <c r="H188" s="57"/>
      <c r="I188" s="54"/>
    </row>
    <row r="189" spans="1:9" ht="15.6" x14ac:dyDescent="0.3">
      <c r="A189" s="60"/>
      <c r="B189" s="50"/>
      <c r="H189" s="57"/>
      <c r="I189" s="54"/>
    </row>
    <row r="190" spans="1:9" ht="15.6" x14ac:dyDescent="0.3">
      <c r="A190" s="60"/>
      <c r="B190" s="50"/>
      <c r="H190" s="57"/>
      <c r="I190" s="54"/>
    </row>
    <row r="191" spans="1:9" ht="15.6" x14ac:dyDescent="0.3">
      <c r="A191" s="60"/>
      <c r="B191" s="50"/>
      <c r="H191" s="57"/>
      <c r="I191" s="54"/>
    </row>
    <row r="192" spans="1:9" ht="15.6" x14ac:dyDescent="0.3">
      <c r="A192" s="60"/>
      <c r="B192" s="50"/>
      <c r="H192" s="57"/>
      <c r="I192" s="54"/>
    </row>
    <row r="193" spans="1:9" ht="15.6" x14ac:dyDescent="0.3">
      <c r="A193" s="61"/>
      <c r="B193" s="50"/>
      <c r="H193" s="57"/>
      <c r="I193" s="54"/>
    </row>
    <row r="194" spans="1:9" ht="15.6" x14ac:dyDescent="0.3">
      <c r="A194" s="60"/>
      <c r="B194" s="50"/>
      <c r="H194" s="57"/>
      <c r="I194" s="54"/>
    </row>
    <row r="195" spans="1:9" ht="15.6" x14ac:dyDescent="0.3">
      <c r="A195" s="60"/>
      <c r="B195" s="50"/>
      <c r="H195" s="57"/>
      <c r="I195" s="54"/>
    </row>
    <row r="196" spans="1:9" ht="15.6" x14ac:dyDescent="0.3">
      <c r="A196" s="60"/>
      <c r="B196" s="50"/>
      <c r="H196" s="57"/>
      <c r="I196" s="54"/>
    </row>
    <row r="197" spans="1:9" ht="15.6" x14ac:dyDescent="0.3">
      <c r="A197" s="61"/>
      <c r="B197" s="50"/>
      <c r="H197" s="57"/>
      <c r="I197" s="54"/>
    </row>
    <row r="198" spans="1:9" ht="15.6" x14ac:dyDescent="0.3">
      <c r="A198" s="60"/>
      <c r="B198" s="52"/>
      <c r="H198" s="57"/>
      <c r="I198" s="54"/>
    </row>
    <row r="199" spans="1:9" ht="15.6" x14ac:dyDescent="0.3">
      <c r="A199" s="60"/>
      <c r="B199" s="50"/>
      <c r="H199" s="57"/>
      <c r="I199" s="54"/>
    </row>
    <row r="200" spans="1:9" ht="15.6" x14ac:dyDescent="0.3">
      <c r="A200" s="60"/>
      <c r="B200" s="50"/>
      <c r="H200" s="57"/>
      <c r="I200" s="54"/>
    </row>
    <row r="201" spans="1:9" ht="15.6" x14ac:dyDescent="0.3">
      <c r="A201" s="61"/>
      <c r="B201" s="50"/>
      <c r="H201" s="57"/>
      <c r="I201" s="54"/>
    </row>
    <row r="202" spans="1:9" ht="15.6" x14ac:dyDescent="0.3">
      <c r="A202" s="61"/>
      <c r="B202" s="52"/>
      <c r="H202" s="57"/>
      <c r="I202" s="54"/>
    </row>
    <row r="203" spans="1:9" ht="15.6" x14ac:dyDescent="0.3">
      <c r="H203" s="57"/>
      <c r="I203" s="54"/>
    </row>
    <row r="204" spans="1:9" ht="15.6" x14ac:dyDescent="0.3">
      <c r="H204" s="57"/>
      <c r="I204" s="54"/>
    </row>
  </sheetData>
  <sheetProtection password="EED8" sheet="1" objects="1" scenarios="1"/>
  <sortState ref="A2:B157">
    <sortCondition ref="A2:A157"/>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M74"/>
  <sheetViews>
    <sheetView showGridLines="0" tabSelected="1" zoomScale="81" zoomScaleNormal="80" workbookViewId="0">
      <selection activeCell="D20" sqref="D20"/>
    </sheetView>
  </sheetViews>
  <sheetFormatPr defaultColWidth="9.109375" defaultRowHeight="13.2" x14ac:dyDescent="0.25"/>
  <cols>
    <col min="1" max="1" width="1.6640625" style="2" customWidth="1"/>
    <col min="2" max="2" width="11.6640625" style="2" bestFit="1" customWidth="1"/>
    <col min="3" max="3" width="35" style="2" bestFit="1" customWidth="1"/>
    <col min="4" max="4" width="9.33203125" style="1" customWidth="1"/>
    <col min="5" max="5" width="5.109375" style="1" bestFit="1" customWidth="1"/>
    <col min="6" max="6" width="6" style="1" bestFit="1" customWidth="1"/>
    <col min="7" max="7" width="13.5546875" style="1" bestFit="1" customWidth="1"/>
    <col min="8" max="8" width="9.5546875" style="1" bestFit="1" customWidth="1"/>
    <col min="9" max="9" width="9.44140625" style="1" customWidth="1"/>
    <col min="10" max="11" width="12.44140625" style="1" customWidth="1"/>
    <col min="12" max="12" width="19.6640625" style="1" bestFit="1" customWidth="1"/>
    <col min="13" max="13" width="17.44140625" style="1" customWidth="1"/>
    <col min="14" max="14" width="1.6640625" style="1" customWidth="1"/>
    <col min="15" max="16384" width="9.109375" style="1"/>
  </cols>
  <sheetData>
    <row r="2" spans="1:13" ht="12.75" customHeight="1" x14ac:dyDescent="0.25">
      <c r="I2" s="20"/>
      <c r="J2" s="83" t="s">
        <v>45</v>
      </c>
      <c r="K2" s="83"/>
      <c r="L2" s="83"/>
      <c r="M2" s="83"/>
    </row>
    <row r="3" spans="1:13" ht="12.75" customHeight="1" x14ac:dyDescent="0.25">
      <c r="I3" s="20"/>
      <c r="J3" s="84"/>
      <c r="K3" s="84"/>
      <c r="L3" s="84"/>
      <c r="M3" s="84"/>
    </row>
    <row r="4" spans="1:13" ht="12.75" customHeight="1" x14ac:dyDescent="0.25">
      <c r="J4" s="87" t="s">
        <v>49</v>
      </c>
      <c r="K4" s="88"/>
      <c r="L4" s="88"/>
      <c r="M4" s="89"/>
    </row>
    <row r="5" spans="1:13" ht="13.8" x14ac:dyDescent="0.25">
      <c r="J5" s="85" t="s">
        <v>46</v>
      </c>
      <c r="K5" s="86"/>
      <c r="L5" s="23" t="s">
        <v>141</v>
      </c>
      <c r="M5" s="24"/>
    </row>
    <row r="6" spans="1:13" ht="13.8" x14ac:dyDescent="0.25">
      <c r="J6" s="90" t="s">
        <v>47</v>
      </c>
      <c r="K6" s="91"/>
      <c r="L6" s="92"/>
      <c r="M6" s="93"/>
    </row>
    <row r="7" spans="1:13" ht="13.8" x14ac:dyDescent="0.25">
      <c r="J7" s="94" t="s">
        <v>48</v>
      </c>
      <c r="K7" s="95"/>
      <c r="L7" s="96"/>
      <c r="M7" s="97"/>
    </row>
    <row r="8" spans="1:13" ht="8.25" customHeight="1" x14ac:dyDescent="0.25">
      <c r="I8" s="22"/>
      <c r="J8" s="21"/>
      <c r="K8" s="21"/>
      <c r="L8" s="22"/>
      <c r="M8" s="21"/>
    </row>
    <row r="9" spans="1:13" ht="8.25" customHeight="1" thickBot="1" x14ac:dyDescent="0.3"/>
    <row r="10" spans="1:13" ht="32.25" customHeight="1" thickBot="1" x14ac:dyDescent="0.3">
      <c r="A10" s="3"/>
      <c r="B10" s="98" t="s">
        <v>68</v>
      </c>
      <c r="C10" s="99"/>
      <c r="D10" s="99"/>
      <c r="E10" s="99"/>
      <c r="F10" s="99"/>
      <c r="G10" s="99"/>
      <c r="H10" s="99"/>
      <c r="I10" s="99"/>
      <c r="J10" s="99"/>
      <c r="K10" s="99"/>
      <c r="L10" s="99"/>
      <c r="M10" s="100"/>
    </row>
    <row r="11" spans="1:13" s="19" customFormat="1" ht="29.25" customHeight="1" thickBot="1" x14ac:dyDescent="0.3">
      <c r="A11" s="18"/>
      <c r="B11" s="101" t="s">
        <v>67</v>
      </c>
      <c r="C11" s="102"/>
      <c r="D11" s="102"/>
      <c r="E11" s="102"/>
      <c r="F11" s="102"/>
      <c r="G11" s="102"/>
      <c r="H11" s="102"/>
      <c r="I11" s="102"/>
      <c r="J11" s="102"/>
      <c r="K11" s="102"/>
      <c r="L11" s="102"/>
      <c r="M11" s="103"/>
    </row>
    <row r="12" spans="1:13" s="7" customFormat="1" ht="16.5" customHeight="1" x14ac:dyDescent="0.25">
      <c r="A12" s="6"/>
      <c r="B12" s="6"/>
      <c r="C12" s="6"/>
      <c r="E12" s="5"/>
      <c r="F12" s="5"/>
      <c r="G12" s="8"/>
      <c r="H12" s="8"/>
      <c r="J12" s="9"/>
      <c r="K12" s="10"/>
      <c r="L12" s="10"/>
    </row>
    <row r="13" spans="1:13" s="7" customFormat="1" ht="16.5" customHeight="1" x14ac:dyDescent="0.25">
      <c r="A13" s="6"/>
      <c r="B13" s="11" t="s">
        <v>39</v>
      </c>
      <c r="C13" s="112"/>
      <c r="D13" s="113"/>
      <c r="E13" s="5"/>
      <c r="F13" s="5"/>
      <c r="G13" s="12" t="s">
        <v>41</v>
      </c>
      <c r="H13" s="114" t="str">
        <f>IF(C13="","",VLOOKUP(C13,'School List &amp; Vlookup Sheet'!$A$1:$C$34,2,FALSE))</f>
        <v/>
      </c>
      <c r="I13" s="115"/>
      <c r="J13" s="10" t="str">
        <f>IF(ISERROR(VLOOKUP(D13,#REF!,2,FALSE)),"",VLOOKUP(#REF!,#REF!,2,FALSE))</f>
        <v/>
      </c>
      <c r="K13" s="116" t="str">
        <f>IF(J70=K70,"*Balanced*","Request does not balance - please review before sending to Schools Finance Support")</f>
        <v>*Balanced*</v>
      </c>
      <c r="L13" s="117"/>
      <c r="M13" s="10"/>
    </row>
    <row r="14" spans="1:13" s="7" customFormat="1" ht="16.5" customHeight="1" x14ac:dyDescent="0.25">
      <c r="A14" s="6"/>
      <c r="B14" s="6"/>
      <c r="C14" s="6"/>
      <c r="E14" s="5"/>
      <c r="F14" s="5"/>
      <c r="G14" s="8"/>
      <c r="H14" s="8"/>
      <c r="I14" s="4"/>
      <c r="J14" s="5"/>
      <c r="K14" s="118"/>
      <c r="L14" s="119"/>
    </row>
    <row r="15" spans="1:13" s="7" customFormat="1" ht="16.5" customHeight="1" x14ac:dyDescent="0.25">
      <c r="A15" s="6"/>
      <c r="B15" s="11" t="s">
        <v>40</v>
      </c>
      <c r="C15" s="112"/>
      <c r="D15" s="113"/>
      <c r="E15" s="10"/>
      <c r="F15" s="10"/>
      <c r="G15" s="12" t="s">
        <v>42</v>
      </c>
      <c r="H15" s="114" t="str">
        <f>IF(C13="","",VLOOKUP(C13,'School List &amp; Vlookup Sheet'!$A$1:$C$34,3,FALSE))</f>
        <v/>
      </c>
      <c r="I15" s="115"/>
      <c r="J15" s="10"/>
      <c r="K15" s="120"/>
      <c r="L15" s="121"/>
      <c r="M15" s="10"/>
    </row>
    <row r="16" spans="1:13" s="7" customFormat="1" ht="17.25" customHeight="1" x14ac:dyDescent="0.25">
      <c r="A16" s="6"/>
      <c r="B16" s="123" t="str">
        <f>IF(C71=53,"",'School List &amp; Vlookup Sheet'!A36)</f>
        <v>If costs are moving between schools, this sheet must be forwarded to Schools.Finance from the School that the costs / charges are being moved to.
The email that this form is attached to will act as authorisation for the transfer</v>
      </c>
      <c r="C16" s="123"/>
      <c r="D16" s="123"/>
      <c r="E16" s="123"/>
      <c r="F16" s="123"/>
      <c r="G16" s="123"/>
      <c r="H16" s="123"/>
      <c r="I16" s="123"/>
      <c r="J16" s="123"/>
      <c r="K16" s="123"/>
      <c r="L16" s="123"/>
      <c r="M16" s="123"/>
    </row>
    <row r="17" spans="1:13" ht="13.8" thickBot="1" x14ac:dyDescent="0.3">
      <c r="B17" s="124"/>
      <c r="C17" s="124"/>
      <c r="D17" s="124"/>
      <c r="E17" s="124"/>
      <c r="F17" s="124"/>
      <c r="G17" s="124"/>
      <c r="H17" s="124"/>
      <c r="I17" s="124"/>
      <c r="J17" s="124"/>
      <c r="K17" s="124"/>
      <c r="L17" s="124"/>
      <c r="M17" s="124"/>
    </row>
    <row r="18" spans="1:13" s="15" customFormat="1" ht="15" x14ac:dyDescent="0.2">
      <c r="A18" s="14"/>
      <c r="B18" s="104" t="s">
        <v>39</v>
      </c>
      <c r="C18" s="105"/>
      <c r="D18" s="111" t="s">
        <v>55</v>
      </c>
      <c r="E18" s="110" t="s">
        <v>7</v>
      </c>
      <c r="F18" s="111"/>
      <c r="G18" s="111"/>
      <c r="H18" s="111"/>
      <c r="I18" s="111"/>
      <c r="J18" s="125" t="s">
        <v>5</v>
      </c>
      <c r="K18" s="125" t="s">
        <v>6</v>
      </c>
      <c r="L18" s="127" t="s">
        <v>69</v>
      </c>
      <c r="M18" s="128"/>
    </row>
    <row r="19" spans="1:13" s="15" customFormat="1" ht="32.25" customHeight="1" x14ac:dyDescent="0.2">
      <c r="A19" s="14"/>
      <c r="B19" s="106"/>
      <c r="C19" s="107"/>
      <c r="D19" s="122"/>
      <c r="E19" s="16" t="s">
        <v>0</v>
      </c>
      <c r="F19" s="13" t="s">
        <v>1</v>
      </c>
      <c r="G19" s="13" t="s">
        <v>2</v>
      </c>
      <c r="H19" s="13" t="s">
        <v>3</v>
      </c>
      <c r="I19" s="13" t="s">
        <v>4</v>
      </c>
      <c r="J19" s="126"/>
      <c r="K19" s="126"/>
      <c r="L19" s="129"/>
      <c r="M19" s="130"/>
    </row>
    <row r="20" spans="1:13" ht="15" customHeight="1" x14ac:dyDescent="0.25">
      <c r="A20" s="27"/>
      <c r="B20" s="81" t="str">
        <f>IF($C$13="","",$C$13)</f>
        <v/>
      </c>
      <c r="C20" s="82"/>
      <c r="D20" s="63"/>
      <c r="E20" s="49" t="str">
        <f t="shared" ref="E20:E24" si="0">IF($D20="","","N")</f>
        <v/>
      </c>
      <c r="F20" s="49" t="str">
        <f t="shared" ref="F20:F24" si="1">IF($D20="","","E")</f>
        <v/>
      </c>
      <c r="G20" s="49" t="str">
        <f>IF(D20="","",IF(ISERROR(VLOOKUP(B20,'School List &amp; Vlookup Sheet'!$A$1:$B$34,2,FALSE)),"",VLOOKUP(B20,'School List &amp; Vlookup Sheet'!$A$1:$B$34,2,FALSE)))</f>
        <v/>
      </c>
      <c r="H20" s="49" t="str">
        <f t="shared" ref="H20:H69" si="2">IF(D20="","",IF(OR(D20="2007",D20="2008",D20="4375"),"503","000"))</f>
        <v/>
      </c>
      <c r="I20" s="64">
        <f>D20</f>
        <v>0</v>
      </c>
      <c r="J20" s="40"/>
      <c r="K20" s="40"/>
      <c r="L20" s="108"/>
      <c r="M20" s="109"/>
    </row>
    <row r="21" spans="1:13" ht="15" customHeight="1" x14ac:dyDescent="0.25">
      <c r="A21" s="27"/>
      <c r="B21" s="81" t="str">
        <f t="shared" ref="B21:B69" si="3">IF($C$13="","",$C$13)</f>
        <v/>
      </c>
      <c r="C21" s="82"/>
      <c r="D21" s="63"/>
      <c r="E21" s="49" t="str">
        <f t="shared" si="0"/>
        <v/>
      </c>
      <c r="F21" s="49" t="str">
        <f t="shared" si="1"/>
        <v/>
      </c>
      <c r="G21" s="49" t="str">
        <f>IF(D21="","",IF(ISERROR(VLOOKUP(B21,'School List &amp; Vlookup Sheet'!$A$1:$B$34,2,FALSE)),"",VLOOKUP(B21,'School List &amp; Vlookup Sheet'!$A$1:$B$34,2,FALSE)))</f>
        <v/>
      </c>
      <c r="H21" s="49" t="str">
        <f t="shared" si="2"/>
        <v/>
      </c>
      <c r="I21" s="64">
        <f t="shared" ref="I21:I69" si="4">D21</f>
        <v>0</v>
      </c>
      <c r="J21" s="40"/>
      <c r="K21" s="40"/>
      <c r="L21" s="108"/>
      <c r="M21" s="109"/>
    </row>
    <row r="22" spans="1:13" ht="15" customHeight="1" x14ac:dyDescent="0.25">
      <c r="A22" s="27"/>
      <c r="B22" s="81" t="str">
        <f t="shared" si="3"/>
        <v/>
      </c>
      <c r="C22" s="82"/>
      <c r="D22" s="63"/>
      <c r="E22" s="49" t="str">
        <f t="shared" si="0"/>
        <v/>
      </c>
      <c r="F22" s="49" t="str">
        <f t="shared" si="1"/>
        <v/>
      </c>
      <c r="G22" s="49" t="str">
        <f>IF(D22="","",IF(ISERROR(VLOOKUP(B22,'School List &amp; Vlookup Sheet'!$A$1:$B$34,2,FALSE)),"",VLOOKUP(B22,'School List &amp; Vlookup Sheet'!$A$1:$B$34,2,FALSE)))</f>
        <v/>
      </c>
      <c r="H22" s="49" t="str">
        <f t="shared" si="2"/>
        <v/>
      </c>
      <c r="I22" s="64">
        <f t="shared" si="4"/>
        <v>0</v>
      </c>
      <c r="J22" s="40"/>
      <c r="K22" s="40"/>
      <c r="L22" s="108"/>
      <c r="M22" s="109"/>
    </row>
    <row r="23" spans="1:13" ht="15" customHeight="1" x14ac:dyDescent="0.25">
      <c r="A23" s="27"/>
      <c r="B23" s="81" t="str">
        <f t="shared" si="3"/>
        <v/>
      </c>
      <c r="C23" s="82"/>
      <c r="D23" s="63"/>
      <c r="E23" s="49" t="str">
        <f t="shared" si="0"/>
        <v/>
      </c>
      <c r="F23" s="49" t="str">
        <f t="shared" si="1"/>
        <v/>
      </c>
      <c r="G23" s="49" t="str">
        <f>IF(D23="","",IF(ISERROR(VLOOKUP(B23,'School List &amp; Vlookup Sheet'!$A$1:$B$34,2,FALSE)),"",VLOOKUP(B23,'School List &amp; Vlookup Sheet'!$A$1:$B$34,2,FALSE)))</f>
        <v/>
      </c>
      <c r="H23" s="49" t="str">
        <f t="shared" si="2"/>
        <v/>
      </c>
      <c r="I23" s="64">
        <f t="shared" si="4"/>
        <v>0</v>
      </c>
      <c r="J23" s="40"/>
      <c r="K23" s="40"/>
      <c r="L23" s="108"/>
      <c r="M23" s="109"/>
    </row>
    <row r="24" spans="1:13" ht="15" customHeight="1" x14ac:dyDescent="0.25">
      <c r="A24" s="27"/>
      <c r="B24" s="81" t="str">
        <f t="shared" si="3"/>
        <v/>
      </c>
      <c r="C24" s="82"/>
      <c r="D24" s="63"/>
      <c r="E24" s="49" t="str">
        <f t="shared" si="0"/>
        <v/>
      </c>
      <c r="F24" s="49" t="str">
        <f t="shared" si="1"/>
        <v/>
      </c>
      <c r="G24" s="49" t="str">
        <f>IF(D24="","",IF(ISERROR(VLOOKUP(B24,'School List &amp; Vlookup Sheet'!$A$1:$B$34,2,FALSE)),"",VLOOKUP(B24,'School List &amp; Vlookup Sheet'!$A$1:$B$34,2,FALSE)))</f>
        <v/>
      </c>
      <c r="H24" s="49" t="str">
        <f t="shared" si="2"/>
        <v/>
      </c>
      <c r="I24" s="64">
        <f t="shared" si="4"/>
        <v>0</v>
      </c>
      <c r="J24" s="40"/>
      <c r="K24" s="40"/>
      <c r="L24" s="108"/>
      <c r="M24" s="109"/>
    </row>
    <row r="25" spans="1:13" ht="15" customHeight="1" x14ac:dyDescent="0.25">
      <c r="A25" s="27"/>
      <c r="B25" s="81" t="str">
        <f t="shared" si="3"/>
        <v/>
      </c>
      <c r="C25" s="82"/>
      <c r="D25" s="63"/>
      <c r="E25" s="49" t="str">
        <f t="shared" ref="E25:E69" si="5">IF($D25="","","N")</f>
        <v/>
      </c>
      <c r="F25" s="49" t="str">
        <f t="shared" ref="F25:F69" si="6">IF($D25="","","E")</f>
        <v/>
      </c>
      <c r="G25" s="49" t="str">
        <f>IF(D25="","",IF(ISERROR(VLOOKUP(B25,'School List &amp; Vlookup Sheet'!$A$1:$B$34,2,FALSE)),"",VLOOKUP(B25,'School List &amp; Vlookup Sheet'!$A$1:$B$34,2,FALSE)))</f>
        <v/>
      </c>
      <c r="H25" s="49" t="str">
        <f t="shared" si="2"/>
        <v/>
      </c>
      <c r="I25" s="64">
        <f t="shared" si="4"/>
        <v>0</v>
      </c>
      <c r="J25" s="40"/>
      <c r="K25" s="40"/>
      <c r="L25" s="108"/>
      <c r="M25" s="109"/>
    </row>
    <row r="26" spans="1:13" ht="15" customHeight="1" x14ac:dyDescent="0.25">
      <c r="A26" s="27"/>
      <c r="B26" s="81" t="str">
        <f t="shared" si="3"/>
        <v/>
      </c>
      <c r="C26" s="82"/>
      <c r="D26" s="63"/>
      <c r="E26" s="49" t="str">
        <f t="shared" si="5"/>
        <v/>
      </c>
      <c r="F26" s="49" t="str">
        <f t="shared" si="6"/>
        <v/>
      </c>
      <c r="G26" s="49" t="str">
        <f>IF(D26="","",IF(ISERROR(VLOOKUP(B26,'School List &amp; Vlookup Sheet'!$A$1:$B$34,2,FALSE)),"",VLOOKUP(B26,'School List &amp; Vlookup Sheet'!$A$1:$B$34,2,FALSE)))</f>
        <v/>
      </c>
      <c r="H26" s="49" t="str">
        <f t="shared" si="2"/>
        <v/>
      </c>
      <c r="I26" s="64">
        <f t="shared" si="4"/>
        <v>0</v>
      </c>
      <c r="J26" s="40"/>
      <c r="K26" s="40"/>
      <c r="L26" s="108"/>
      <c r="M26" s="109"/>
    </row>
    <row r="27" spans="1:13" ht="15" customHeight="1" x14ac:dyDescent="0.25">
      <c r="A27" s="27"/>
      <c r="B27" s="81" t="str">
        <f t="shared" si="3"/>
        <v/>
      </c>
      <c r="C27" s="82"/>
      <c r="D27" s="63"/>
      <c r="E27" s="49" t="str">
        <f t="shared" si="5"/>
        <v/>
      </c>
      <c r="F27" s="49" t="str">
        <f t="shared" si="6"/>
        <v/>
      </c>
      <c r="G27" s="49" t="str">
        <f>IF(D27="","",IF(ISERROR(VLOOKUP(B27,'School List &amp; Vlookup Sheet'!$A$1:$B$34,2,FALSE)),"",VLOOKUP(B27,'School List &amp; Vlookup Sheet'!$A$1:$B$34,2,FALSE)))</f>
        <v/>
      </c>
      <c r="H27" s="49" t="str">
        <f t="shared" si="2"/>
        <v/>
      </c>
      <c r="I27" s="64">
        <f t="shared" si="4"/>
        <v>0</v>
      </c>
      <c r="J27" s="40"/>
      <c r="K27" s="40"/>
      <c r="L27" s="108"/>
      <c r="M27" s="109"/>
    </row>
    <row r="28" spans="1:13" ht="15" customHeight="1" x14ac:dyDescent="0.25">
      <c r="A28" s="27"/>
      <c r="B28" s="81" t="str">
        <f t="shared" si="3"/>
        <v/>
      </c>
      <c r="C28" s="82"/>
      <c r="D28" s="63"/>
      <c r="E28" s="49" t="str">
        <f t="shared" si="5"/>
        <v/>
      </c>
      <c r="F28" s="49" t="str">
        <f t="shared" si="6"/>
        <v/>
      </c>
      <c r="G28" s="49" t="str">
        <f>IF(D28="","",IF(ISERROR(VLOOKUP(B28,'School List &amp; Vlookup Sheet'!$A$1:$B$34,2,FALSE)),"",VLOOKUP(B28,'School List &amp; Vlookup Sheet'!$A$1:$B$34,2,FALSE)))</f>
        <v/>
      </c>
      <c r="H28" s="49" t="str">
        <f t="shared" si="2"/>
        <v/>
      </c>
      <c r="I28" s="64">
        <f t="shared" si="4"/>
        <v>0</v>
      </c>
      <c r="J28" s="40"/>
      <c r="K28" s="40"/>
      <c r="L28" s="108"/>
      <c r="M28" s="109"/>
    </row>
    <row r="29" spans="1:13" ht="15" customHeight="1" x14ac:dyDescent="0.25">
      <c r="A29" s="27"/>
      <c r="B29" s="81" t="str">
        <f t="shared" si="3"/>
        <v/>
      </c>
      <c r="C29" s="82"/>
      <c r="D29" s="63"/>
      <c r="E29" s="49" t="str">
        <f t="shared" si="5"/>
        <v/>
      </c>
      <c r="F29" s="49" t="str">
        <f t="shared" si="6"/>
        <v/>
      </c>
      <c r="G29" s="49" t="str">
        <f>IF(D29="","",IF(ISERROR(VLOOKUP(B29,'School List &amp; Vlookup Sheet'!$A$1:$B$34,2,FALSE)),"",VLOOKUP(B29,'School List &amp; Vlookup Sheet'!$A$1:$B$34,2,FALSE)))</f>
        <v/>
      </c>
      <c r="H29" s="49" t="str">
        <f t="shared" si="2"/>
        <v/>
      </c>
      <c r="I29" s="64">
        <f t="shared" si="4"/>
        <v>0</v>
      </c>
      <c r="J29" s="40"/>
      <c r="K29" s="40"/>
      <c r="L29" s="108"/>
      <c r="M29" s="109"/>
    </row>
    <row r="30" spans="1:13" ht="15" customHeight="1" x14ac:dyDescent="0.25">
      <c r="A30" s="27"/>
      <c r="B30" s="81" t="str">
        <f t="shared" si="3"/>
        <v/>
      </c>
      <c r="C30" s="82"/>
      <c r="D30" s="63"/>
      <c r="E30" s="49" t="str">
        <f t="shared" si="5"/>
        <v/>
      </c>
      <c r="F30" s="49" t="str">
        <f t="shared" si="6"/>
        <v/>
      </c>
      <c r="G30" s="49" t="str">
        <f>IF(D30="","",IF(ISERROR(VLOOKUP(B30,'School List &amp; Vlookup Sheet'!$A$1:$B$34,2,FALSE)),"",VLOOKUP(B30,'School List &amp; Vlookup Sheet'!$A$1:$B$34,2,FALSE)))</f>
        <v/>
      </c>
      <c r="H30" s="49" t="str">
        <f t="shared" si="2"/>
        <v/>
      </c>
      <c r="I30" s="64">
        <f t="shared" si="4"/>
        <v>0</v>
      </c>
      <c r="J30" s="40"/>
      <c r="K30" s="40"/>
      <c r="L30" s="108"/>
      <c r="M30" s="109"/>
    </row>
    <row r="31" spans="1:13" ht="15" customHeight="1" x14ac:dyDescent="0.25">
      <c r="A31" s="27"/>
      <c r="B31" s="81" t="str">
        <f t="shared" si="3"/>
        <v/>
      </c>
      <c r="C31" s="82"/>
      <c r="D31" s="63"/>
      <c r="E31" s="49" t="str">
        <f t="shared" si="5"/>
        <v/>
      </c>
      <c r="F31" s="49" t="str">
        <f t="shared" si="6"/>
        <v/>
      </c>
      <c r="G31" s="49" t="str">
        <f>IF(D31="","",IF(ISERROR(VLOOKUP(B31,'School List &amp; Vlookup Sheet'!$A$1:$B$34,2,FALSE)),"",VLOOKUP(B31,'School List &amp; Vlookup Sheet'!$A$1:$B$34,2,FALSE)))</f>
        <v/>
      </c>
      <c r="H31" s="49" t="str">
        <f t="shared" si="2"/>
        <v/>
      </c>
      <c r="I31" s="64">
        <f t="shared" si="4"/>
        <v>0</v>
      </c>
      <c r="J31" s="40"/>
      <c r="K31" s="40"/>
      <c r="L31" s="108"/>
      <c r="M31" s="109"/>
    </row>
    <row r="32" spans="1:13" ht="15" customHeight="1" x14ac:dyDescent="0.25">
      <c r="A32" s="27"/>
      <c r="B32" s="81" t="str">
        <f t="shared" si="3"/>
        <v/>
      </c>
      <c r="C32" s="82"/>
      <c r="D32" s="63"/>
      <c r="E32" s="49" t="str">
        <f t="shared" si="5"/>
        <v/>
      </c>
      <c r="F32" s="49" t="str">
        <f t="shared" si="6"/>
        <v/>
      </c>
      <c r="G32" s="49" t="str">
        <f>IF(D32="","",IF(ISERROR(VLOOKUP(B32,'School List &amp; Vlookup Sheet'!$A$1:$B$34,2,FALSE)),"",VLOOKUP(B32,'School List &amp; Vlookup Sheet'!$A$1:$B$34,2,FALSE)))</f>
        <v/>
      </c>
      <c r="H32" s="49" t="str">
        <f t="shared" si="2"/>
        <v/>
      </c>
      <c r="I32" s="64">
        <f t="shared" si="4"/>
        <v>0</v>
      </c>
      <c r="J32" s="40"/>
      <c r="K32" s="40"/>
      <c r="L32" s="108"/>
      <c r="M32" s="109"/>
    </row>
    <row r="33" spans="1:13" ht="15" customHeight="1" x14ac:dyDescent="0.25">
      <c r="A33" s="27"/>
      <c r="B33" s="81" t="str">
        <f t="shared" si="3"/>
        <v/>
      </c>
      <c r="C33" s="82"/>
      <c r="D33" s="63"/>
      <c r="E33" s="49" t="str">
        <f t="shared" si="5"/>
        <v/>
      </c>
      <c r="F33" s="49" t="str">
        <f t="shared" si="6"/>
        <v/>
      </c>
      <c r="G33" s="49" t="str">
        <f>IF(D33="","",IF(ISERROR(VLOOKUP(B33,'School List &amp; Vlookup Sheet'!$A$1:$B$34,2,FALSE)),"",VLOOKUP(B33,'School List &amp; Vlookup Sheet'!$A$1:$B$34,2,FALSE)))</f>
        <v/>
      </c>
      <c r="H33" s="49" t="str">
        <f t="shared" si="2"/>
        <v/>
      </c>
      <c r="I33" s="64">
        <f t="shared" si="4"/>
        <v>0</v>
      </c>
      <c r="J33" s="40"/>
      <c r="K33" s="40"/>
      <c r="L33" s="108"/>
      <c r="M33" s="109"/>
    </row>
    <row r="34" spans="1:13" ht="15" customHeight="1" x14ac:dyDescent="0.25">
      <c r="A34" s="17"/>
      <c r="B34" s="81" t="str">
        <f t="shared" si="3"/>
        <v/>
      </c>
      <c r="C34" s="82"/>
      <c r="D34" s="63"/>
      <c r="E34" s="49" t="str">
        <f t="shared" si="5"/>
        <v/>
      </c>
      <c r="F34" s="49" t="str">
        <f t="shared" si="6"/>
        <v/>
      </c>
      <c r="G34" s="49" t="str">
        <f>IF(D34="","",IF(ISERROR(VLOOKUP(B34,'School List &amp; Vlookup Sheet'!$A$1:$B$34,2,FALSE)),"",VLOOKUP(B34,'School List &amp; Vlookup Sheet'!$A$1:$B$34,2,FALSE)))</f>
        <v/>
      </c>
      <c r="H34" s="49" t="str">
        <f t="shared" si="2"/>
        <v/>
      </c>
      <c r="I34" s="64">
        <f t="shared" si="4"/>
        <v>0</v>
      </c>
      <c r="J34" s="40"/>
      <c r="K34" s="40"/>
      <c r="L34" s="108"/>
      <c r="M34" s="109"/>
    </row>
    <row r="35" spans="1:13" ht="15" customHeight="1" x14ac:dyDescent="0.25">
      <c r="A35" s="17"/>
      <c r="B35" s="81" t="str">
        <f t="shared" si="3"/>
        <v/>
      </c>
      <c r="C35" s="82"/>
      <c r="D35" s="63"/>
      <c r="E35" s="49" t="str">
        <f t="shared" si="5"/>
        <v/>
      </c>
      <c r="F35" s="49" t="str">
        <f t="shared" si="6"/>
        <v/>
      </c>
      <c r="G35" s="49" t="str">
        <f>IF(D35="","",IF(ISERROR(VLOOKUP(B35,'School List &amp; Vlookup Sheet'!$A$1:$B$34,2,FALSE)),"",VLOOKUP(B35,'School List &amp; Vlookup Sheet'!$A$1:$B$34,2,FALSE)))</f>
        <v/>
      </c>
      <c r="H35" s="49" t="str">
        <f t="shared" si="2"/>
        <v/>
      </c>
      <c r="I35" s="64">
        <f t="shared" si="4"/>
        <v>0</v>
      </c>
      <c r="J35" s="40"/>
      <c r="K35" s="40"/>
      <c r="L35" s="108"/>
      <c r="M35" s="109"/>
    </row>
    <row r="36" spans="1:13" ht="15" customHeight="1" x14ac:dyDescent="0.25">
      <c r="A36" s="17"/>
      <c r="B36" s="81" t="str">
        <f t="shared" si="3"/>
        <v/>
      </c>
      <c r="C36" s="82"/>
      <c r="D36" s="63"/>
      <c r="E36" s="49" t="str">
        <f t="shared" si="5"/>
        <v/>
      </c>
      <c r="F36" s="49" t="str">
        <f t="shared" si="6"/>
        <v/>
      </c>
      <c r="G36" s="49" t="str">
        <f>IF(D36="","",IF(ISERROR(VLOOKUP(B36,'School List &amp; Vlookup Sheet'!$A$1:$B$34,2,FALSE)),"",VLOOKUP(B36,'School List &amp; Vlookup Sheet'!$A$1:$B$34,2,FALSE)))</f>
        <v/>
      </c>
      <c r="H36" s="49" t="str">
        <f t="shared" si="2"/>
        <v/>
      </c>
      <c r="I36" s="64">
        <f t="shared" si="4"/>
        <v>0</v>
      </c>
      <c r="J36" s="40"/>
      <c r="K36" s="40"/>
      <c r="L36" s="108"/>
      <c r="M36" s="109"/>
    </row>
    <row r="37" spans="1:13" ht="15" customHeight="1" x14ac:dyDescent="0.25">
      <c r="A37" s="17"/>
      <c r="B37" s="81" t="str">
        <f t="shared" si="3"/>
        <v/>
      </c>
      <c r="C37" s="82"/>
      <c r="D37" s="63"/>
      <c r="E37" s="49" t="str">
        <f t="shared" si="5"/>
        <v/>
      </c>
      <c r="F37" s="49" t="str">
        <f t="shared" si="6"/>
        <v/>
      </c>
      <c r="G37" s="49" t="str">
        <f>IF(D37="","",IF(ISERROR(VLOOKUP(B37,'School List &amp; Vlookup Sheet'!$A$1:$B$34,2,FALSE)),"",VLOOKUP(B37,'School List &amp; Vlookup Sheet'!$A$1:$B$34,2,FALSE)))</f>
        <v/>
      </c>
      <c r="H37" s="49" t="str">
        <f t="shared" si="2"/>
        <v/>
      </c>
      <c r="I37" s="64">
        <f t="shared" si="4"/>
        <v>0</v>
      </c>
      <c r="J37" s="40"/>
      <c r="K37" s="40"/>
      <c r="L37" s="108"/>
      <c r="M37" s="109"/>
    </row>
    <row r="38" spans="1:13" ht="15" customHeight="1" x14ac:dyDescent="0.25">
      <c r="A38" s="17"/>
      <c r="B38" s="81" t="str">
        <f t="shared" si="3"/>
        <v/>
      </c>
      <c r="C38" s="82"/>
      <c r="D38" s="63"/>
      <c r="E38" s="49" t="str">
        <f t="shared" si="5"/>
        <v/>
      </c>
      <c r="F38" s="49" t="str">
        <f t="shared" si="6"/>
        <v/>
      </c>
      <c r="G38" s="49" t="str">
        <f>IF(D38="","",IF(ISERROR(VLOOKUP(B38,'School List &amp; Vlookup Sheet'!$A$1:$B$34,2,FALSE)),"",VLOOKUP(B38,'School List &amp; Vlookup Sheet'!$A$1:$B$34,2,FALSE)))</f>
        <v/>
      </c>
      <c r="H38" s="49" t="str">
        <f t="shared" si="2"/>
        <v/>
      </c>
      <c r="I38" s="64">
        <f t="shared" si="4"/>
        <v>0</v>
      </c>
      <c r="J38" s="40"/>
      <c r="K38" s="40"/>
      <c r="L38" s="108"/>
      <c r="M38" s="109"/>
    </row>
    <row r="39" spans="1:13" ht="15" customHeight="1" x14ac:dyDescent="0.25">
      <c r="A39" s="17"/>
      <c r="B39" s="81" t="str">
        <f t="shared" si="3"/>
        <v/>
      </c>
      <c r="C39" s="82"/>
      <c r="D39" s="63"/>
      <c r="E39" s="49" t="str">
        <f t="shared" si="5"/>
        <v/>
      </c>
      <c r="F39" s="49" t="str">
        <f t="shared" si="6"/>
        <v/>
      </c>
      <c r="G39" s="49" t="str">
        <f>IF(D39="","",IF(ISERROR(VLOOKUP(B39,'School List &amp; Vlookup Sheet'!$A$1:$B$34,2,FALSE)),"",VLOOKUP(B39,'School List &amp; Vlookup Sheet'!$A$1:$B$34,2,FALSE)))</f>
        <v/>
      </c>
      <c r="H39" s="49" t="str">
        <f t="shared" si="2"/>
        <v/>
      </c>
      <c r="I39" s="64">
        <f t="shared" si="4"/>
        <v>0</v>
      </c>
      <c r="J39" s="40"/>
      <c r="K39" s="40"/>
      <c r="L39" s="108"/>
      <c r="M39" s="109"/>
    </row>
    <row r="40" spans="1:13" ht="15" customHeight="1" x14ac:dyDescent="0.25">
      <c r="A40" s="17"/>
      <c r="B40" s="81" t="str">
        <f t="shared" si="3"/>
        <v/>
      </c>
      <c r="C40" s="82"/>
      <c r="D40" s="63"/>
      <c r="E40" s="49" t="str">
        <f t="shared" si="5"/>
        <v/>
      </c>
      <c r="F40" s="49" t="str">
        <f t="shared" si="6"/>
        <v/>
      </c>
      <c r="G40" s="49" t="str">
        <f>IF(D40="","",IF(ISERROR(VLOOKUP(B40,'School List &amp; Vlookup Sheet'!$A$1:$B$34,2,FALSE)),"",VLOOKUP(B40,'School List &amp; Vlookup Sheet'!$A$1:$B$34,2,FALSE)))</f>
        <v/>
      </c>
      <c r="H40" s="49" t="str">
        <f t="shared" si="2"/>
        <v/>
      </c>
      <c r="I40" s="64">
        <f t="shared" si="4"/>
        <v>0</v>
      </c>
      <c r="J40" s="40"/>
      <c r="K40" s="40"/>
      <c r="L40" s="108"/>
      <c r="M40" s="109"/>
    </row>
    <row r="41" spans="1:13" ht="15" customHeight="1" x14ac:dyDescent="0.25">
      <c r="A41" s="17"/>
      <c r="B41" s="81" t="str">
        <f t="shared" si="3"/>
        <v/>
      </c>
      <c r="C41" s="82"/>
      <c r="D41" s="63"/>
      <c r="E41" s="49" t="str">
        <f t="shared" si="5"/>
        <v/>
      </c>
      <c r="F41" s="49" t="str">
        <f t="shared" si="6"/>
        <v/>
      </c>
      <c r="G41" s="49" t="str">
        <f>IF(D41="","",IF(ISERROR(VLOOKUP(B41,'School List &amp; Vlookup Sheet'!$A$1:$B$34,2,FALSE)),"",VLOOKUP(B41,'School List &amp; Vlookup Sheet'!$A$1:$B$34,2,FALSE)))</f>
        <v/>
      </c>
      <c r="H41" s="49" t="str">
        <f t="shared" si="2"/>
        <v/>
      </c>
      <c r="I41" s="64">
        <f t="shared" si="4"/>
        <v>0</v>
      </c>
      <c r="J41" s="40"/>
      <c r="K41" s="40"/>
      <c r="L41" s="108"/>
      <c r="M41" s="109"/>
    </row>
    <row r="42" spans="1:13" ht="15" customHeight="1" x14ac:dyDescent="0.25">
      <c r="A42" s="17"/>
      <c r="B42" s="81" t="str">
        <f t="shared" si="3"/>
        <v/>
      </c>
      <c r="C42" s="82"/>
      <c r="D42" s="63"/>
      <c r="E42" s="49" t="str">
        <f t="shared" si="5"/>
        <v/>
      </c>
      <c r="F42" s="49" t="str">
        <f t="shared" si="6"/>
        <v/>
      </c>
      <c r="G42" s="49" t="str">
        <f>IF(D42="","",IF(ISERROR(VLOOKUP(B42,'School List &amp; Vlookup Sheet'!$A$1:$B$34,2,FALSE)),"",VLOOKUP(B42,'School List &amp; Vlookup Sheet'!$A$1:$B$34,2,FALSE)))</f>
        <v/>
      </c>
      <c r="H42" s="49" t="str">
        <f t="shared" si="2"/>
        <v/>
      </c>
      <c r="I42" s="64">
        <f t="shared" si="4"/>
        <v>0</v>
      </c>
      <c r="J42" s="40"/>
      <c r="K42" s="40"/>
      <c r="L42" s="108"/>
      <c r="M42" s="109"/>
    </row>
    <row r="43" spans="1:13" ht="15" customHeight="1" x14ac:dyDescent="0.25">
      <c r="A43" s="17"/>
      <c r="B43" s="81" t="str">
        <f t="shared" si="3"/>
        <v/>
      </c>
      <c r="C43" s="82"/>
      <c r="D43" s="63"/>
      <c r="E43" s="49" t="str">
        <f t="shared" si="5"/>
        <v/>
      </c>
      <c r="F43" s="49" t="str">
        <f t="shared" si="6"/>
        <v/>
      </c>
      <c r="G43" s="49" t="str">
        <f>IF(D43="","",IF(ISERROR(VLOOKUP(B43,'School List &amp; Vlookup Sheet'!$A$1:$B$34,2,FALSE)),"",VLOOKUP(B43,'School List &amp; Vlookup Sheet'!$A$1:$B$34,2,FALSE)))</f>
        <v/>
      </c>
      <c r="H43" s="49" t="str">
        <f t="shared" si="2"/>
        <v/>
      </c>
      <c r="I43" s="64">
        <f t="shared" si="4"/>
        <v>0</v>
      </c>
      <c r="J43" s="40"/>
      <c r="K43" s="40"/>
      <c r="L43" s="108"/>
      <c r="M43" s="109"/>
    </row>
    <row r="44" spans="1:13" ht="15" customHeight="1" x14ac:dyDescent="0.25">
      <c r="A44" s="17"/>
      <c r="B44" s="81" t="str">
        <f t="shared" si="3"/>
        <v/>
      </c>
      <c r="C44" s="82"/>
      <c r="D44" s="63"/>
      <c r="E44" s="49" t="str">
        <f t="shared" si="5"/>
        <v/>
      </c>
      <c r="F44" s="49" t="str">
        <f t="shared" si="6"/>
        <v/>
      </c>
      <c r="G44" s="49" t="str">
        <f>IF(D44="","",IF(ISERROR(VLOOKUP(B44,'School List &amp; Vlookup Sheet'!$A$1:$B$34,2,FALSE)),"",VLOOKUP(B44,'School List &amp; Vlookup Sheet'!$A$1:$B$34,2,FALSE)))</f>
        <v/>
      </c>
      <c r="H44" s="49" t="str">
        <f t="shared" si="2"/>
        <v/>
      </c>
      <c r="I44" s="64">
        <f t="shared" si="4"/>
        <v>0</v>
      </c>
      <c r="J44" s="40"/>
      <c r="K44" s="40"/>
      <c r="L44" s="108"/>
      <c r="M44" s="109"/>
    </row>
    <row r="45" spans="1:13" ht="15" customHeight="1" x14ac:dyDescent="0.25">
      <c r="A45" s="17"/>
      <c r="B45" s="81" t="str">
        <f t="shared" si="3"/>
        <v/>
      </c>
      <c r="C45" s="82"/>
      <c r="D45" s="63"/>
      <c r="E45" s="49" t="str">
        <f t="shared" si="5"/>
        <v/>
      </c>
      <c r="F45" s="49" t="str">
        <f t="shared" si="6"/>
        <v/>
      </c>
      <c r="G45" s="49" t="str">
        <f>IF(D45="","",IF(ISERROR(VLOOKUP(B45,'School List &amp; Vlookup Sheet'!$A$1:$B$34,2,FALSE)),"",VLOOKUP(B45,'School List &amp; Vlookup Sheet'!$A$1:$B$34,2,FALSE)))</f>
        <v/>
      </c>
      <c r="H45" s="49" t="str">
        <f t="shared" si="2"/>
        <v/>
      </c>
      <c r="I45" s="64">
        <f t="shared" si="4"/>
        <v>0</v>
      </c>
      <c r="J45" s="40"/>
      <c r="K45" s="40"/>
      <c r="L45" s="108"/>
      <c r="M45" s="109"/>
    </row>
    <row r="46" spans="1:13" ht="15" customHeight="1" x14ac:dyDescent="0.25">
      <c r="A46" s="17"/>
      <c r="B46" s="81" t="str">
        <f t="shared" si="3"/>
        <v/>
      </c>
      <c r="C46" s="82"/>
      <c r="D46" s="63"/>
      <c r="E46" s="49" t="str">
        <f t="shared" si="5"/>
        <v/>
      </c>
      <c r="F46" s="49" t="str">
        <f t="shared" si="6"/>
        <v/>
      </c>
      <c r="G46" s="49" t="str">
        <f>IF(D46="","",IF(ISERROR(VLOOKUP(B46,'School List &amp; Vlookup Sheet'!$A$1:$B$34,2,FALSE)),"",VLOOKUP(B46,'School List &amp; Vlookup Sheet'!$A$1:$B$34,2,FALSE)))</f>
        <v/>
      </c>
      <c r="H46" s="49" t="str">
        <f t="shared" si="2"/>
        <v/>
      </c>
      <c r="I46" s="64">
        <f t="shared" si="4"/>
        <v>0</v>
      </c>
      <c r="J46" s="40"/>
      <c r="K46" s="40"/>
      <c r="L46" s="108"/>
      <c r="M46" s="109"/>
    </row>
    <row r="47" spans="1:13" ht="15" customHeight="1" x14ac:dyDescent="0.25">
      <c r="A47" s="17"/>
      <c r="B47" s="81" t="str">
        <f t="shared" si="3"/>
        <v/>
      </c>
      <c r="C47" s="82"/>
      <c r="D47" s="63"/>
      <c r="E47" s="49" t="str">
        <f t="shared" si="5"/>
        <v/>
      </c>
      <c r="F47" s="49" t="str">
        <f t="shared" si="6"/>
        <v/>
      </c>
      <c r="G47" s="49" t="str">
        <f>IF(D47="","",IF(ISERROR(VLOOKUP(B47,'School List &amp; Vlookup Sheet'!$A$1:$B$34,2,FALSE)),"",VLOOKUP(B47,'School List &amp; Vlookup Sheet'!$A$1:$B$34,2,FALSE)))</f>
        <v/>
      </c>
      <c r="H47" s="49" t="str">
        <f t="shared" si="2"/>
        <v/>
      </c>
      <c r="I47" s="64">
        <f t="shared" si="4"/>
        <v>0</v>
      </c>
      <c r="J47" s="40"/>
      <c r="K47" s="40"/>
      <c r="L47" s="108"/>
      <c r="M47" s="109"/>
    </row>
    <row r="48" spans="1:13" ht="15" customHeight="1" x14ac:dyDescent="0.25">
      <c r="A48" s="17"/>
      <c r="B48" s="81" t="str">
        <f t="shared" si="3"/>
        <v/>
      </c>
      <c r="C48" s="82"/>
      <c r="D48" s="63"/>
      <c r="E48" s="49" t="str">
        <f t="shared" si="5"/>
        <v/>
      </c>
      <c r="F48" s="49" t="str">
        <f t="shared" si="6"/>
        <v/>
      </c>
      <c r="G48" s="49" t="str">
        <f>IF(D48="","",IF(ISERROR(VLOOKUP(B48,'School List &amp; Vlookup Sheet'!$A$1:$B$34,2,FALSE)),"",VLOOKUP(B48,'School List &amp; Vlookup Sheet'!$A$1:$B$34,2,FALSE)))</f>
        <v/>
      </c>
      <c r="H48" s="49" t="str">
        <f t="shared" si="2"/>
        <v/>
      </c>
      <c r="I48" s="64">
        <f t="shared" si="4"/>
        <v>0</v>
      </c>
      <c r="J48" s="40"/>
      <c r="K48" s="40"/>
      <c r="L48" s="108"/>
      <c r="M48" s="109"/>
    </row>
    <row r="49" spans="1:13" ht="15" customHeight="1" x14ac:dyDescent="0.25">
      <c r="A49" s="17"/>
      <c r="B49" s="81" t="str">
        <f t="shared" si="3"/>
        <v/>
      </c>
      <c r="C49" s="82"/>
      <c r="D49" s="63"/>
      <c r="E49" s="49" t="str">
        <f t="shared" si="5"/>
        <v/>
      </c>
      <c r="F49" s="49" t="str">
        <f t="shared" si="6"/>
        <v/>
      </c>
      <c r="G49" s="49" t="str">
        <f>IF(D49="","",IF(ISERROR(VLOOKUP(B49,'School List &amp; Vlookup Sheet'!$A$1:$B$34,2,FALSE)),"",VLOOKUP(B49,'School List &amp; Vlookup Sheet'!$A$1:$B$34,2,FALSE)))</f>
        <v/>
      </c>
      <c r="H49" s="49" t="str">
        <f t="shared" si="2"/>
        <v/>
      </c>
      <c r="I49" s="64">
        <f t="shared" si="4"/>
        <v>0</v>
      </c>
      <c r="J49" s="40"/>
      <c r="K49" s="40"/>
      <c r="L49" s="108"/>
      <c r="M49" s="109"/>
    </row>
    <row r="50" spans="1:13" ht="15" customHeight="1" x14ac:dyDescent="0.25">
      <c r="A50" s="17"/>
      <c r="B50" s="81" t="str">
        <f t="shared" si="3"/>
        <v/>
      </c>
      <c r="C50" s="82"/>
      <c r="D50" s="63"/>
      <c r="E50" s="49" t="str">
        <f t="shared" si="5"/>
        <v/>
      </c>
      <c r="F50" s="49" t="str">
        <f t="shared" si="6"/>
        <v/>
      </c>
      <c r="G50" s="49" t="str">
        <f>IF(D50="","",IF(ISERROR(VLOOKUP(B50,'School List &amp; Vlookup Sheet'!$A$1:$B$34,2,FALSE)),"",VLOOKUP(B50,'School List &amp; Vlookup Sheet'!$A$1:$B$34,2,FALSE)))</f>
        <v/>
      </c>
      <c r="H50" s="49" t="str">
        <f t="shared" si="2"/>
        <v/>
      </c>
      <c r="I50" s="64">
        <f t="shared" si="4"/>
        <v>0</v>
      </c>
      <c r="J50" s="40"/>
      <c r="K50" s="40"/>
      <c r="L50" s="108"/>
      <c r="M50" s="109"/>
    </row>
    <row r="51" spans="1:13" ht="15" customHeight="1" x14ac:dyDescent="0.25">
      <c r="A51" s="17"/>
      <c r="B51" s="81" t="str">
        <f t="shared" si="3"/>
        <v/>
      </c>
      <c r="C51" s="82"/>
      <c r="D51" s="63"/>
      <c r="E51" s="49" t="str">
        <f t="shared" si="5"/>
        <v/>
      </c>
      <c r="F51" s="49" t="str">
        <f t="shared" si="6"/>
        <v/>
      </c>
      <c r="G51" s="49" t="str">
        <f>IF(D51="","",IF(ISERROR(VLOOKUP(B51,'School List &amp; Vlookup Sheet'!$A$1:$B$34,2,FALSE)),"",VLOOKUP(B51,'School List &amp; Vlookup Sheet'!$A$1:$B$34,2,FALSE)))</f>
        <v/>
      </c>
      <c r="H51" s="49" t="str">
        <f t="shared" si="2"/>
        <v/>
      </c>
      <c r="I51" s="64">
        <f t="shared" si="4"/>
        <v>0</v>
      </c>
      <c r="J51" s="40"/>
      <c r="K51" s="40"/>
      <c r="L51" s="108"/>
      <c r="M51" s="109"/>
    </row>
    <row r="52" spans="1:13" ht="15" customHeight="1" x14ac:dyDescent="0.25">
      <c r="A52" s="17"/>
      <c r="B52" s="81" t="str">
        <f t="shared" si="3"/>
        <v/>
      </c>
      <c r="C52" s="82"/>
      <c r="D52" s="63"/>
      <c r="E52" s="49" t="str">
        <f t="shared" si="5"/>
        <v/>
      </c>
      <c r="F52" s="49" t="str">
        <f t="shared" si="6"/>
        <v/>
      </c>
      <c r="G52" s="49" t="str">
        <f>IF(D52="","",IF(ISERROR(VLOOKUP(B52,'School List &amp; Vlookup Sheet'!$A$1:$B$34,2,FALSE)),"",VLOOKUP(B52,'School List &amp; Vlookup Sheet'!$A$1:$B$34,2,FALSE)))</f>
        <v/>
      </c>
      <c r="H52" s="49" t="str">
        <f t="shared" si="2"/>
        <v/>
      </c>
      <c r="I52" s="64">
        <f t="shared" si="4"/>
        <v>0</v>
      </c>
      <c r="J52" s="40"/>
      <c r="K52" s="40"/>
      <c r="L52" s="108"/>
      <c r="M52" s="109"/>
    </row>
    <row r="53" spans="1:13" ht="15" customHeight="1" x14ac:dyDescent="0.25">
      <c r="A53" s="17"/>
      <c r="B53" s="81" t="str">
        <f t="shared" si="3"/>
        <v/>
      </c>
      <c r="C53" s="82"/>
      <c r="D53" s="63"/>
      <c r="E53" s="49" t="str">
        <f t="shared" si="5"/>
        <v/>
      </c>
      <c r="F53" s="49" t="str">
        <f t="shared" si="6"/>
        <v/>
      </c>
      <c r="G53" s="49" t="str">
        <f>IF(D53="","",IF(ISERROR(VLOOKUP(B53,'School List &amp; Vlookup Sheet'!$A$1:$B$34,2,FALSE)),"",VLOOKUP(B53,'School List &amp; Vlookup Sheet'!$A$1:$B$34,2,FALSE)))</f>
        <v/>
      </c>
      <c r="H53" s="49" t="str">
        <f t="shared" si="2"/>
        <v/>
      </c>
      <c r="I53" s="64">
        <f t="shared" si="4"/>
        <v>0</v>
      </c>
      <c r="J53" s="40"/>
      <c r="K53" s="40"/>
      <c r="L53" s="108"/>
      <c r="M53" s="109"/>
    </row>
    <row r="54" spans="1:13" ht="15" customHeight="1" x14ac:dyDescent="0.25">
      <c r="A54" s="17"/>
      <c r="B54" s="81" t="str">
        <f t="shared" si="3"/>
        <v/>
      </c>
      <c r="C54" s="82"/>
      <c r="D54" s="63"/>
      <c r="E54" s="49" t="str">
        <f t="shared" si="5"/>
        <v/>
      </c>
      <c r="F54" s="49" t="str">
        <f t="shared" si="6"/>
        <v/>
      </c>
      <c r="G54" s="49" t="str">
        <f>IF(D54="","",IF(ISERROR(VLOOKUP(B54,'School List &amp; Vlookup Sheet'!$A$1:$B$34,2,FALSE)),"",VLOOKUP(B54,'School List &amp; Vlookup Sheet'!$A$1:$B$34,2,FALSE)))</f>
        <v/>
      </c>
      <c r="H54" s="49" t="str">
        <f t="shared" si="2"/>
        <v/>
      </c>
      <c r="I54" s="64">
        <f t="shared" si="4"/>
        <v>0</v>
      </c>
      <c r="J54" s="40"/>
      <c r="K54" s="40"/>
      <c r="L54" s="108"/>
      <c r="M54" s="109"/>
    </row>
    <row r="55" spans="1:13" ht="15" customHeight="1" x14ac:dyDescent="0.25">
      <c r="A55" s="17"/>
      <c r="B55" s="81" t="str">
        <f t="shared" si="3"/>
        <v/>
      </c>
      <c r="C55" s="82"/>
      <c r="D55" s="63"/>
      <c r="E55" s="49" t="str">
        <f t="shared" si="5"/>
        <v/>
      </c>
      <c r="F55" s="49" t="str">
        <f t="shared" si="6"/>
        <v/>
      </c>
      <c r="G55" s="49" t="str">
        <f>IF(D55="","",IF(ISERROR(VLOOKUP(B55,'School List &amp; Vlookup Sheet'!$A$1:$B$34,2,FALSE)),"",VLOOKUP(B55,'School List &amp; Vlookup Sheet'!$A$1:$B$34,2,FALSE)))</f>
        <v/>
      </c>
      <c r="H55" s="49" t="str">
        <f t="shared" si="2"/>
        <v/>
      </c>
      <c r="I55" s="64">
        <f t="shared" si="4"/>
        <v>0</v>
      </c>
      <c r="J55" s="40"/>
      <c r="K55" s="40"/>
      <c r="L55" s="108"/>
      <c r="M55" s="109"/>
    </row>
    <row r="56" spans="1:13" ht="15" customHeight="1" x14ac:dyDescent="0.25">
      <c r="A56" s="17"/>
      <c r="B56" s="81" t="str">
        <f t="shared" si="3"/>
        <v/>
      </c>
      <c r="C56" s="82"/>
      <c r="D56" s="63"/>
      <c r="E56" s="49" t="str">
        <f t="shared" si="5"/>
        <v/>
      </c>
      <c r="F56" s="49" t="str">
        <f t="shared" si="6"/>
        <v/>
      </c>
      <c r="G56" s="49" t="str">
        <f>IF(D56="","",IF(ISERROR(VLOOKUP(B56,'School List &amp; Vlookup Sheet'!$A$1:$B$34,2,FALSE)),"",VLOOKUP(B56,'School List &amp; Vlookup Sheet'!$A$1:$B$34,2,FALSE)))</f>
        <v/>
      </c>
      <c r="H56" s="49" t="str">
        <f t="shared" si="2"/>
        <v/>
      </c>
      <c r="I56" s="64">
        <f t="shared" si="4"/>
        <v>0</v>
      </c>
      <c r="J56" s="40"/>
      <c r="K56" s="40"/>
      <c r="L56" s="108"/>
      <c r="M56" s="109"/>
    </row>
    <row r="57" spans="1:13" ht="15" customHeight="1" x14ac:dyDescent="0.25">
      <c r="A57" s="17"/>
      <c r="B57" s="81" t="str">
        <f t="shared" si="3"/>
        <v/>
      </c>
      <c r="C57" s="82"/>
      <c r="D57" s="63"/>
      <c r="E57" s="49" t="str">
        <f t="shared" si="5"/>
        <v/>
      </c>
      <c r="F57" s="49" t="str">
        <f t="shared" si="6"/>
        <v/>
      </c>
      <c r="G57" s="49" t="str">
        <f>IF(D57="","",IF(ISERROR(VLOOKUP(B57,'School List &amp; Vlookup Sheet'!$A$1:$B$34,2,FALSE)),"",VLOOKUP(B57,'School List &amp; Vlookup Sheet'!$A$1:$B$34,2,FALSE)))</f>
        <v/>
      </c>
      <c r="H57" s="49" t="str">
        <f t="shared" si="2"/>
        <v/>
      </c>
      <c r="I57" s="64">
        <f t="shared" si="4"/>
        <v>0</v>
      </c>
      <c r="J57" s="40"/>
      <c r="K57" s="40"/>
      <c r="L57" s="108"/>
      <c r="M57" s="109"/>
    </row>
    <row r="58" spans="1:13" ht="15" customHeight="1" x14ac:dyDescent="0.25">
      <c r="A58" s="17"/>
      <c r="B58" s="81" t="str">
        <f t="shared" si="3"/>
        <v/>
      </c>
      <c r="C58" s="82"/>
      <c r="D58" s="63"/>
      <c r="E58" s="49" t="str">
        <f t="shared" si="5"/>
        <v/>
      </c>
      <c r="F58" s="49" t="str">
        <f t="shared" si="6"/>
        <v/>
      </c>
      <c r="G58" s="49" t="str">
        <f>IF(D58="","",IF(ISERROR(VLOOKUP(B58,'School List &amp; Vlookup Sheet'!$A$1:$B$34,2,FALSE)),"",VLOOKUP(B58,'School List &amp; Vlookup Sheet'!$A$1:$B$34,2,FALSE)))</f>
        <v/>
      </c>
      <c r="H58" s="49" t="str">
        <f t="shared" si="2"/>
        <v/>
      </c>
      <c r="I58" s="64">
        <f t="shared" si="4"/>
        <v>0</v>
      </c>
      <c r="J58" s="40"/>
      <c r="K58" s="40"/>
      <c r="L58" s="108"/>
      <c r="M58" s="109"/>
    </row>
    <row r="59" spans="1:13" ht="15" customHeight="1" x14ac:dyDescent="0.25">
      <c r="A59" s="17"/>
      <c r="B59" s="81" t="str">
        <f t="shared" si="3"/>
        <v/>
      </c>
      <c r="C59" s="82"/>
      <c r="D59" s="63"/>
      <c r="E59" s="49" t="str">
        <f t="shared" si="5"/>
        <v/>
      </c>
      <c r="F59" s="49" t="str">
        <f t="shared" si="6"/>
        <v/>
      </c>
      <c r="G59" s="49" t="str">
        <f>IF(D59="","",IF(ISERROR(VLOOKUP(B59,'School List &amp; Vlookup Sheet'!$A$1:$B$34,2,FALSE)),"",VLOOKUP(B59,'School List &amp; Vlookup Sheet'!$A$1:$B$34,2,FALSE)))</f>
        <v/>
      </c>
      <c r="H59" s="49" t="str">
        <f t="shared" si="2"/>
        <v/>
      </c>
      <c r="I59" s="64">
        <f t="shared" si="4"/>
        <v>0</v>
      </c>
      <c r="J59" s="40"/>
      <c r="K59" s="40"/>
      <c r="L59" s="108"/>
      <c r="M59" s="109"/>
    </row>
    <row r="60" spans="1:13" ht="15" customHeight="1" x14ac:dyDescent="0.25">
      <c r="A60" s="17"/>
      <c r="B60" s="81" t="str">
        <f t="shared" si="3"/>
        <v/>
      </c>
      <c r="C60" s="82"/>
      <c r="D60" s="63"/>
      <c r="E60" s="49" t="str">
        <f t="shared" si="5"/>
        <v/>
      </c>
      <c r="F60" s="49" t="str">
        <f t="shared" si="6"/>
        <v/>
      </c>
      <c r="G60" s="49" t="str">
        <f>IF(D60="","",IF(ISERROR(VLOOKUP(B60,'School List &amp; Vlookup Sheet'!$A$1:$B$34,2,FALSE)),"",VLOOKUP(B60,'School List &amp; Vlookup Sheet'!$A$1:$B$34,2,FALSE)))</f>
        <v/>
      </c>
      <c r="H60" s="49" t="str">
        <f t="shared" si="2"/>
        <v/>
      </c>
      <c r="I60" s="64">
        <f t="shared" si="4"/>
        <v>0</v>
      </c>
      <c r="J60" s="40"/>
      <c r="K60" s="40"/>
      <c r="L60" s="108"/>
      <c r="M60" s="109"/>
    </row>
    <row r="61" spans="1:13" ht="15" customHeight="1" x14ac:dyDescent="0.25">
      <c r="A61" s="17"/>
      <c r="B61" s="81" t="str">
        <f t="shared" si="3"/>
        <v/>
      </c>
      <c r="C61" s="82"/>
      <c r="D61" s="63"/>
      <c r="E61" s="49" t="str">
        <f t="shared" si="5"/>
        <v/>
      </c>
      <c r="F61" s="49" t="str">
        <f t="shared" si="6"/>
        <v/>
      </c>
      <c r="G61" s="49" t="str">
        <f>IF(D61="","",IF(ISERROR(VLOOKUP(B61,'School List &amp; Vlookup Sheet'!$A$1:$B$34,2,FALSE)),"",VLOOKUP(B61,'School List &amp; Vlookup Sheet'!$A$1:$B$34,2,FALSE)))</f>
        <v/>
      </c>
      <c r="H61" s="49" t="str">
        <f t="shared" si="2"/>
        <v/>
      </c>
      <c r="I61" s="64">
        <f t="shared" si="4"/>
        <v>0</v>
      </c>
      <c r="J61" s="40"/>
      <c r="K61" s="40"/>
      <c r="L61" s="108"/>
      <c r="M61" s="109"/>
    </row>
    <row r="62" spans="1:13" ht="15" customHeight="1" x14ac:dyDescent="0.25">
      <c r="A62" s="17"/>
      <c r="B62" s="81" t="str">
        <f t="shared" si="3"/>
        <v/>
      </c>
      <c r="C62" s="82"/>
      <c r="D62" s="63"/>
      <c r="E62" s="49" t="str">
        <f t="shared" si="5"/>
        <v/>
      </c>
      <c r="F62" s="49" t="str">
        <f t="shared" si="6"/>
        <v/>
      </c>
      <c r="G62" s="49" t="str">
        <f>IF(D62="","",IF(ISERROR(VLOOKUP(B62,'School List &amp; Vlookup Sheet'!$A$1:$B$34,2,FALSE)),"",VLOOKUP(B62,'School List &amp; Vlookup Sheet'!$A$1:$B$34,2,FALSE)))</f>
        <v/>
      </c>
      <c r="H62" s="49" t="str">
        <f t="shared" si="2"/>
        <v/>
      </c>
      <c r="I62" s="64">
        <f t="shared" si="4"/>
        <v>0</v>
      </c>
      <c r="J62" s="40"/>
      <c r="K62" s="40"/>
      <c r="L62" s="108"/>
      <c r="M62" s="109"/>
    </row>
    <row r="63" spans="1:13" ht="15" customHeight="1" x14ac:dyDescent="0.25">
      <c r="A63" s="17"/>
      <c r="B63" s="81" t="str">
        <f t="shared" si="3"/>
        <v/>
      </c>
      <c r="C63" s="82"/>
      <c r="D63" s="63"/>
      <c r="E63" s="49" t="str">
        <f t="shared" si="5"/>
        <v/>
      </c>
      <c r="F63" s="49" t="str">
        <f t="shared" si="6"/>
        <v/>
      </c>
      <c r="G63" s="49" t="str">
        <f>IF(D63="","",IF(ISERROR(VLOOKUP(B63,'School List &amp; Vlookup Sheet'!$A$1:$B$34,2,FALSE)),"",VLOOKUP(B63,'School List &amp; Vlookup Sheet'!$A$1:$B$34,2,FALSE)))</f>
        <v/>
      </c>
      <c r="H63" s="49" t="str">
        <f t="shared" si="2"/>
        <v/>
      </c>
      <c r="I63" s="64">
        <f t="shared" si="4"/>
        <v>0</v>
      </c>
      <c r="J63" s="40"/>
      <c r="K63" s="40"/>
      <c r="L63" s="108"/>
      <c r="M63" s="109"/>
    </row>
    <row r="64" spans="1:13" ht="15" customHeight="1" x14ac:dyDescent="0.25">
      <c r="A64" s="17"/>
      <c r="B64" s="81" t="str">
        <f t="shared" si="3"/>
        <v/>
      </c>
      <c r="C64" s="82"/>
      <c r="D64" s="63"/>
      <c r="E64" s="49" t="str">
        <f t="shared" si="5"/>
        <v/>
      </c>
      <c r="F64" s="49" t="str">
        <f t="shared" si="6"/>
        <v/>
      </c>
      <c r="G64" s="49" t="str">
        <f>IF(D64="","",IF(ISERROR(VLOOKUP(B64,'School List &amp; Vlookup Sheet'!$A$1:$B$34,2,FALSE)),"",VLOOKUP(B64,'School List &amp; Vlookup Sheet'!$A$1:$B$34,2,FALSE)))</f>
        <v/>
      </c>
      <c r="H64" s="49" t="str">
        <f t="shared" si="2"/>
        <v/>
      </c>
      <c r="I64" s="64">
        <f t="shared" si="4"/>
        <v>0</v>
      </c>
      <c r="J64" s="40"/>
      <c r="K64" s="40"/>
      <c r="L64" s="108"/>
      <c r="M64" s="109"/>
    </row>
    <row r="65" spans="1:13" ht="15" customHeight="1" x14ac:dyDescent="0.25">
      <c r="A65" s="17"/>
      <c r="B65" s="81" t="str">
        <f t="shared" si="3"/>
        <v/>
      </c>
      <c r="C65" s="82"/>
      <c r="D65" s="63"/>
      <c r="E65" s="49" t="str">
        <f t="shared" si="5"/>
        <v/>
      </c>
      <c r="F65" s="49" t="str">
        <f t="shared" si="6"/>
        <v/>
      </c>
      <c r="G65" s="49" t="str">
        <f>IF(D65="","",IF(ISERROR(VLOOKUP(B65,'School List &amp; Vlookup Sheet'!$A$1:$B$34,2,FALSE)),"",VLOOKUP(B65,'School List &amp; Vlookup Sheet'!$A$1:$B$34,2,FALSE)))</f>
        <v/>
      </c>
      <c r="H65" s="49" t="str">
        <f t="shared" si="2"/>
        <v/>
      </c>
      <c r="I65" s="64">
        <f t="shared" si="4"/>
        <v>0</v>
      </c>
      <c r="J65" s="40"/>
      <c r="K65" s="40"/>
      <c r="L65" s="108"/>
      <c r="M65" s="109"/>
    </row>
    <row r="66" spans="1:13" ht="15" customHeight="1" x14ac:dyDescent="0.25">
      <c r="A66" s="17"/>
      <c r="B66" s="81" t="str">
        <f t="shared" si="3"/>
        <v/>
      </c>
      <c r="C66" s="82"/>
      <c r="D66" s="63"/>
      <c r="E66" s="49" t="str">
        <f t="shared" si="5"/>
        <v/>
      </c>
      <c r="F66" s="49" t="str">
        <f t="shared" si="6"/>
        <v/>
      </c>
      <c r="G66" s="49" t="str">
        <f>IF(D66="","",IF(ISERROR(VLOOKUP(B66,'School List &amp; Vlookup Sheet'!$A$1:$B$34,2,FALSE)),"",VLOOKUP(B66,'School List &amp; Vlookup Sheet'!$A$1:$B$34,2,FALSE)))</f>
        <v/>
      </c>
      <c r="H66" s="49" t="str">
        <f t="shared" si="2"/>
        <v/>
      </c>
      <c r="I66" s="64">
        <f t="shared" si="4"/>
        <v>0</v>
      </c>
      <c r="J66" s="40"/>
      <c r="K66" s="40"/>
      <c r="L66" s="108"/>
      <c r="M66" s="109"/>
    </row>
    <row r="67" spans="1:13" ht="15" customHeight="1" x14ac:dyDescent="0.25">
      <c r="A67" s="17"/>
      <c r="B67" s="81" t="str">
        <f t="shared" si="3"/>
        <v/>
      </c>
      <c r="C67" s="82"/>
      <c r="D67" s="63"/>
      <c r="E67" s="49" t="str">
        <f t="shared" si="5"/>
        <v/>
      </c>
      <c r="F67" s="49" t="str">
        <f t="shared" si="6"/>
        <v/>
      </c>
      <c r="G67" s="49" t="str">
        <f>IF(D67="","",IF(ISERROR(VLOOKUP(B67,'School List &amp; Vlookup Sheet'!$A$1:$B$34,2,FALSE)),"",VLOOKUP(B67,'School List &amp; Vlookup Sheet'!$A$1:$B$34,2,FALSE)))</f>
        <v/>
      </c>
      <c r="H67" s="49" t="str">
        <f t="shared" si="2"/>
        <v/>
      </c>
      <c r="I67" s="64">
        <f t="shared" si="4"/>
        <v>0</v>
      </c>
      <c r="J67" s="40"/>
      <c r="K67" s="40"/>
      <c r="L67" s="108"/>
      <c r="M67" s="109"/>
    </row>
    <row r="68" spans="1:13" ht="15" customHeight="1" x14ac:dyDescent="0.25">
      <c r="A68" s="27"/>
      <c r="B68" s="81" t="str">
        <f t="shared" si="3"/>
        <v/>
      </c>
      <c r="C68" s="82"/>
      <c r="D68" s="63"/>
      <c r="E68" s="49" t="str">
        <f t="shared" si="5"/>
        <v/>
      </c>
      <c r="F68" s="49" t="str">
        <f t="shared" si="6"/>
        <v/>
      </c>
      <c r="G68" s="49" t="str">
        <f>IF(D68="","",IF(ISERROR(VLOOKUP(B68,'School List &amp; Vlookup Sheet'!$A$1:$B$34,2,FALSE)),"",VLOOKUP(B68,'School List &amp; Vlookup Sheet'!$A$1:$B$34,2,FALSE)))</f>
        <v/>
      </c>
      <c r="H68" s="49" t="str">
        <f t="shared" si="2"/>
        <v/>
      </c>
      <c r="I68" s="64">
        <f t="shared" si="4"/>
        <v>0</v>
      </c>
      <c r="J68" s="40"/>
      <c r="K68" s="40"/>
      <c r="L68" s="108"/>
      <c r="M68" s="109"/>
    </row>
    <row r="69" spans="1:13" ht="15" customHeight="1" x14ac:dyDescent="0.25">
      <c r="A69" s="27"/>
      <c r="B69" s="81" t="str">
        <f t="shared" si="3"/>
        <v/>
      </c>
      <c r="C69" s="82"/>
      <c r="D69" s="63"/>
      <c r="E69" s="49" t="str">
        <f t="shared" si="5"/>
        <v/>
      </c>
      <c r="F69" s="49" t="str">
        <f t="shared" si="6"/>
        <v/>
      </c>
      <c r="G69" s="49" t="str">
        <f>IF(D69="","",IF(ISERROR(VLOOKUP(B69,'School List &amp; Vlookup Sheet'!$A$1:$B$34,2,FALSE)),"",VLOOKUP(B69,'School List &amp; Vlookup Sheet'!$A$1:$B$34,2,FALSE)))</f>
        <v/>
      </c>
      <c r="H69" s="49" t="str">
        <f t="shared" si="2"/>
        <v/>
      </c>
      <c r="I69" s="64">
        <f t="shared" si="4"/>
        <v>0</v>
      </c>
      <c r="J69" s="40"/>
      <c r="K69" s="40"/>
      <c r="L69" s="108"/>
      <c r="M69" s="109"/>
    </row>
    <row r="70" spans="1:13" ht="21" customHeight="1" thickBot="1" x14ac:dyDescent="0.3">
      <c r="B70" s="132"/>
      <c r="C70" s="133"/>
      <c r="D70" s="133"/>
      <c r="E70" s="133"/>
      <c r="F70" s="133"/>
      <c r="G70" s="133"/>
      <c r="H70" s="133"/>
      <c r="I70" s="133"/>
      <c r="J70" s="25">
        <f>SUM(J20:J68)</f>
        <v>0</v>
      </c>
      <c r="K70" s="25">
        <f>SUM(K20:K68)</f>
        <v>0</v>
      </c>
      <c r="L70" s="134"/>
      <c r="M70" s="135"/>
    </row>
    <row r="71" spans="1:13" ht="12.75" hidden="1" customHeight="1" x14ac:dyDescent="0.25">
      <c r="C71" s="2">
        <f>COUNTIF(B20:C69,C13)</f>
        <v>0</v>
      </c>
      <c r="L71" s="136"/>
      <c r="M71" s="136"/>
    </row>
    <row r="72" spans="1:13" x14ac:dyDescent="0.25">
      <c r="L72" s="131"/>
      <c r="M72" s="131"/>
    </row>
    <row r="73" spans="1:13" x14ac:dyDescent="0.25">
      <c r="L73" s="131"/>
      <c r="M73" s="131"/>
    </row>
    <row r="74" spans="1:13" x14ac:dyDescent="0.25">
      <c r="L74" s="131"/>
      <c r="M74" s="131"/>
    </row>
  </sheetData>
  <sheetProtection password="EED8" sheet="1" selectLockedCells="1"/>
  <mergeCells count="127">
    <mergeCell ref="B69:C69"/>
    <mergeCell ref="B36:C36"/>
    <mergeCell ref="L36:M36"/>
    <mergeCell ref="B37:C37"/>
    <mergeCell ref="L37:M37"/>
    <mergeCell ref="L39:M39"/>
    <mergeCell ref="L44:M44"/>
    <mergeCell ref="L45:M45"/>
    <mergeCell ref="L61:M61"/>
    <mergeCell ref="L58:M58"/>
    <mergeCell ref="B60:C60"/>
    <mergeCell ref="L60:M60"/>
    <mergeCell ref="B56:C56"/>
    <mergeCell ref="L56:M56"/>
    <mergeCell ref="B57:C57"/>
    <mergeCell ref="L57:M57"/>
    <mergeCell ref="B53:C53"/>
    <mergeCell ref="L53:M53"/>
    <mergeCell ref="B54:C54"/>
    <mergeCell ref="L54:M54"/>
    <mergeCell ref="B55:C55"/>
    <mergeCell ref="B59:C59"/>
    <mergeCell ref="L59:M59"/>
    <mergeCell ref="B50:C50"/>
    <mergeCell ref="L35:M35"/>
    <mergeCell ref="L66:M66"/>
    <mergeCell ref="L67:M67"/>
    <mergeCell ref="L38:M38"/>
    <mergeCell ref="L50:M50"/>
    <mergeCell ref="L55:M55"/>
    <mergeCell ref="L62:M62"/>
    <mergeCell ref="L63:M63"/>
    <mergeCell ref="L64:M64"/>
    <mergeCell ref="L65:M65"/>
    <mergeCell ref="L40:M40"/>
    <mergeCell ref="L41:M41"/>
    <mergeCell ref="L42:M42"/>
    <mergeCell ref="L43:M43"/>
    <mergeCell ref="L51:M51"/>
    <mergeCell ref="L52:M52"/>
    <mergeCell ref="L46:M46"/>
    <mergeCell ref="L47:M47"/>
    <mergeCell ref="L48:M48"/>
    <mergeCell ref="L49:M49"/>
    <mergeCell ref="L72:M72"/>
    <mergeCell ref="L73:M73"/>
    <mergeCell ref="L74:M74"/>
    <mergeCell ref="L68:M68"/>
    <mergeCell ref="B43:C43"/>
    <mergeCell ref="B44:C44"/>
    <mergeCell ref="L69:M69"/>
    <mergeCell ref="L29:M29"/>
    <mergeCell ref="L30:M30"/>
    <mergeCell ref="L31:M31"/>
    <mergeCell ref="B70:I70"/>
    <mergeCell ref="L70:M70"/>
    <mergeCell ref="L71:M71"/>
    <mergeCell ref="L32:M32"/>
    <mergeCell ref="L33:M33"/>
    <mergeCell ref="L34:M34"/>
    <mergeCell ref="B32:C32"/>
    <mergeCell ref="B29:C29"/>
    <mergeCell ref="B30:C30"/>
    <mergeCell ref="B31:C31"/>
    <mergeCell ref="B64:C64"/>
    <mergeCell ref="B45:C45"/>
    <mergeCell ref="B61:C61"/>
    <mergeCell ref="B62:C62"/>
    <mergeCell ref="L23:M23"/>
    <mergeCell ref="L24:M24"/>
    <mergeCell ref="L25:M25"/>
    <mergeCell ref="L26:M26"/>
    <mergeCell ref="L27:M27"/>
    <mergeCell ref="L28:M28"/>
    <mergeCell ref="L21:M21"/>
    <mergeCell ref="L22:M22"/>
    <mergeCell ref="C13:D13"/>
    <mergeCell ref="H13:I13"/>
    <mergeCell ref="K13:L15"/>
    <mergeCell ref="C15:D15"/>
    <mergeCell ref="H15:I15"/>
    <mergeCell ref="D18:D19"/>
    <mergeCell ref="B16:M17"/>
    <mergeCell ref="J18:J19"/>
    <mergeCell ref="K18:K19"/>
    <mergeCell ref="L18:M19"/>
    <mergeCell ref="B23:C23"/>
    <mergeCell ref="B28:C28"/>
    <mergeCell ref="B24:C24"/>
    <mergeCell ref="B25:C25"/>
    <mergeCell ref="B26:C26"/>
    <mergeCell ref="B27:C27"/>
    <mergeCell ref="J2:M3"/>
    <mergeCell ref="J5:K5"/>
    <mergeCell ref="J4:M4"/>
    <mergeCell ref="J6:K6"/>
    <mergeCell ref="L6:M6"/>
    <mergeCell ref="B22:C22"/>
    <mergeCell ref="J7:K7"/>
    <mergeCell ref="L7:M7"/>
    <mergeCell ref="B10:M10"/>
    <mergeCell ref="B11:M11"/>
    <mergeCell ref="B18:C19"/>
    <mergeCell ref="L20:M20"/>
    <mergeCell ref="E18:I18"/>
    <mergeCell ref="B20:C20"/>
    <mergeCell ref="B21:C21"/>
    <mergeCell ref="B33:C33"/>
    <mergeCell ref="B34:C34"/>
    <mergeCell ref="B65:C65"/>
    <mergeCell ref="B51:C51"/>
    <mergeCell ref="B49:C49"/>
    <mergeCell ref="B52:C52"/>
    <mergeCell ref="B47:C47"/>
    <mergeCell ref="B48:C48"/>
    <mergeCell ref="B68:C68"/>
    <mergeCell ref="B35:C35"/>
    <mergeCell ref="B66:C66"/>
    <mergeCell ref="B67:C67"/>
    <mergeCell ref="B38:C38"/>
    <mergeCell ref="B39:C39"/>
    <mergeCell ref="B40:C40"/>
    <mergeCell ref="B58:C58"/>
    <mergeCell ref="B41:C41"/>
    <mergeCell ref="B42:C42"/>
    <mergeCell ref="B63:C63"/>
    <mergeCell ref="B46:C46"/>
  </mergeCells>
  <phoneticPr fontId="2" type="noConversion"/>
  <conditionalFormatting sqref="K13:L15">
    <cfRule type="cellIs" dxfId="10" priority="5" stopIfTrue="1" operator="equal">
      <formula>"*Balanced*"</formula>
    </cfRule>
  </conditionalFormatting>
  <conditionalFormatting sqref="D20:D69">
    <cfRule type="cellIs" dxfId="9" priority="1" operator="equal">
      <formula>8019</formula>
    </cfRule>
    <cfRule type="cellIs" dxfId="8" priority="2" operator="equal">
      <formula>8018</formula>
    </cfRule>
    <cfRule type="cellIs" dxfId="7" priority="3" operator="equal">
      <formula>8015</formula>
    </cfRule>
    <cfRule type="cellIs" dxfId="6" priority="4" operator="equal">
      <formula>8090</formula>
    </cfRule>
    <cfRule type="cellIs" dxfId="5" priority="6" operator="equal">
      <formula>0</formula>
    </cfRule>
  </conditionalFormatting>
  <conditionalFormatting sqref="C13:D13 C15:D15">
    <cfRule type="cellIs" dxfId="4" priority="7" stopIfTrue="1" operator="equal">
      <formula>" "</formula>
    </cfRule>
    <cfRule type="cellIs" dxfId="3" priority="8" stopIfTrue="1" operator="equal">
      <formula>0</formula>
    </cfRule>
  </conditionalFormatting>
  <conditionalFormatting sqref="H15:I15 H13:I13">
    <cfRule type="cellIs" dxfId="2" priority="9" stopIfTrue="1" operator="notEqual">
      <formula>" "</formula>
    </cfRule>
  </conditionalFormatting>
  <conditionalFormatting sqref="J20:M69">
    <cfRule type="cellIs" dxfId="1" priority="10" stopIfTrue="1" operator="equal">
      <formula>0</formula>
    </cfRule>
  </conditionalFormatting>
  <conditionalFormatting sqref="B20:B69">
    <cfRule type="cellIs" dxfId="0" priority="11" stopIfTrue="1" operator="equal">
      <formula>" "</formula>
    </cfRule>
  </conditionalFormatting>
  <dataValidations count="2">
    <dataValidation type="list" allowBlank="1" showInputMessage="1" showErrorMessage="1" sqref="C13:D13 B20:C69">
      <formula1>Schools</formula1>
    </dataValidation>
    <dataValidation type="list" allowBlank="1" showInputMessage="1" showErrorMessage="1" sqref="D21:D69">
      <formula1>acode</formula1>
    </dataValidation>
  </dataValidations>
  <printOptions horizontalCentered="1"/>
  <pageMargins left="0.19685039370078741" right="0.19685039370078741" top="0.19685039370078741" bottom="0.19685039370078741" header="0.51181102362204722" footer="0.51181102362204722"/>
  <pageSetup paperSize="9" scale="62" fitToHeight="0" orientation="portrait" r:id="rId1"/>
  <headerFooter alignWithMargins="0"/>
  <rowBreaks count="1" manualBreakCount="1">
    <brk id="71" max="16383" man="1"/>
  </rowBreaks>
  <drawing r:id="rId2"/>
  <extLst>
    <ext xmlns:x14="http://schemas.microsoft.com/office/spreadsheetml/2009/9/main" uri="{CCE6A557-97BC-4b89-ADB6-D9C93CAAB3DF}">
      <x14:dataValidations xmlns:xm="http://schemas.microsoft.com/office/excel/2006/main" count="1">
        <x14:dataValidation type="list" showInputMessage="1" showErrorMessage="1">
          <x14:formula1>
            <xm:f>'Ledger Codes'!$A$1:$A$157</xm:f>
          </x14:formula1>
          <xm:sqref>D20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School List &amp; Vlookup Sheet</vt:lpstr>
      <vt:lpstr>Ledger Codes</vt:lpstr>
      <vt:lpstr>Request Sheet</vt:lpstr>
      <vt:lpstr>acode</vt:lpstr>
      <vt:lpstr>FromTo</vt:lpstr>
      <vt:lpstr>'Request Sheet'!Print_Area</vt:lpstr>
      <vt:lpstr>Schools</vt:lpstr>
    </vt:vector>
  </TitlesOfParts>
  <Company>Nottingham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krusto</dc:creator>
  <cp:lastModifiedBy>Thomas Whitchurch</cp:lastModifiedBy>
  <cp:lastPrinted>2020-05-12T10:18:20Z</cp:lastPrinted>
  <dcterms:created xsi:type="dcterms:W3CDTF">2013-10-30T11:48:27Z</dcterms:created>
  <dcterms:modified xsi:type="dcterms:W3CDTF">2020-06-15T09:55:36Z</dcterms:modified>
</cp:coreProperties>
</file>